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9600" windowHeight="4680"/>
  </bookViews>
  <sheets>
    <sheet name="dane" sheetId="1" r:id="rId1"/>
    <sheet name="regresja" sheetId="2" r:id="rId2"/>
    <sheet name="Arkusz3" sheetId="3" r:id="rId3"/>
  </sheets>
  <calcPr calcId="125725" iterate="1"/>
</workbook>
</file>

<file path=xl/calcChain.xml><?xml version="1.0" encoding="utf-8"?>
<calcChain xmlns="http://schemas.openxmlformats.org/spreadsheetml/2006/main">
  <c r="T3" i="1"/>
  <c r="T13"/>
  <c r="T12"/>
  <c r="T11"/>
  <c r="T10"/>
  <c r="T9"/>
  <c r="T8"/>
  <c r="T7"/>
  <c r="T6"/>
  <c r="T5"/>
  <c r="T4"/>
  <c r="Q53"/>
  <c r="P53"/>
  <c r="Q52"/>
  <c r="P52"/>
  <c r="Q51"/>
  <c r="P51"/>
  <c r="Q50"/>
  <c r="P50"/>
  <c r="Q49"/>
  <c r="P49"/>
  <c r="Q48"/>
  <c r="P48"/>
  <c r="Q47"/>
  <c r="P47"/>
  <c r="Q46"/>
  <c r="P46"/>
  <c r="Q45"/>
  <c r="P45"/>
  <c r="Q44"/>
  <c r="P44"/>
  <c r="O48"/>
  <c r="O46"/>
  <c r="O45"/>
  <c r="O53"/>
  <c r="O52"/>
  <c r="O51"/>
  <c r="O50"/>
  <c r="O49"/>
  <c r="O47"/>
  <c r="O44"/>
  <c r="S45"/>
  <c r="S47"/>
  <c r="S46"/>
  <c r="S44"/>
  <c r="S43"/>
  <c r="S42"/>
  <c r="S41"/>
  <c r="S39"/>
  <c r="S38"/>
  <c r="S37"/>
  <c r="S36"/>
  <c r="S35"/>
  <c r="S34"/>
  <c r="S33"/>
  <c r="S32"/>
  <c r="S31"/>
  <c r="S30"/>
  <c r="S18"/>
  <c r="S19"/>
  <c r="S20"/>
  <c r="S21"/>
  <c r="S22"/>
  <c r="S23"/>
  <c r="S24"/>
  <c r="S25"/>
  <c r="S26"/>
  <c r="S17"/>
  <c r="Q40"/>
  <c r="Q39"/>
  <c r="Q38"/>
  <c r="Q37"/>
  <c r="Q36"/>
  <c r="Q35"/>
  <c r="Q34"/>
  <c r="Q33"/>
  <c r="Q32"/>
  <c r="Q31"/>
  <c r="Q30"/>
  <c r="P31"/>
  <c r="P32"/>
  <c r="P33"/>
  <c r="P34"/>
  <c r="P35"/>
  <c r="P36"/>
  <c r="P37"/>
  <c r="P38"/>
  <c r="P39"/>
  <c r="P40"/>
  <c r="P30"/>
  <c r="O31"/>
  <c r="O32"/>
  <c r="O33"/>
  <c r="O34"/>
  <c r="O35"/>
  <c r="O36"/>
  <c r="O37"/>
  <c r="O38"/>
  <c r="O39"/>
  <c r="O40"/>
  <c r="O30"/>
  <c r="P27"/>
  <c r="O27"/>
  <c r="P26"/>
  <c r="O26"/>
  <c r="P25"/>
  <c r="O25"/>
  <c r="P24"/>
  <c r="O24"/>
  <c r="P23"/>
  <c r="O23"/>
  <c r="P22"/>
  <c r="O22"/>
  <c r="P21"/>
  <c r="O21"/>
  <c r="P20"/>
  <c r="O20"/>
  <c r="P19"/>
  <c r="O19"/>
  <c r="P18"/>
  <c r="O18"/>
  <c r="Q27"/>
  <c r="Q18"/>
  <c r="Q19"/>
  <c r="Q20"/>
  <c r="Q21"/>
  <c r="Q22"/>
  <c r="Q23"/>
  <c r="Q24"/>
  <c r="Q25"/>
  <c r="Q26"/>
  <c r="O17"/>
  <c r="P17"/>
  <c r="Q17"/>
  <c r="M30"/>
  <c r="N66"/>
  <c r="M66"/>
  <c r="L66"/>
  <c r="N65"/>
  <c r="M65"/>
  <c r="L65"/>
  <c r="N64"/>
  <c r="M64"/>
  <c r="L64"/>
  <c r="N63"/>
  <c r="M63"/>
  <c r="L63"/>
  <c r="N62"/>
  <c r="M62"/>
  <c r="L62"/>
  <c r="N61"/>
  <c r="M61"/>
  <c r="L61"/>
  <c r="N60"/>
  <c r="M60"/>
  <c r="L60"/>
  <c r="N59"/>
  <c r="M59"/>
  <c r="L59"/>
  <c r="N58"/>
  <c r="M58"/>
  <c r="L58"/>
  <c r="N57"/>
  <c r="M57"/>
  <c r="L57"/>
  <c r="K66"/>
  <c r="K65"/>
  <c r="K64"/>
  <c r="K63"/>
  <c r="K62"/>
  <c r="K61"/>
  <c r="K60"/>
  <c r="K59"/>
  <c r="K58"/>
  <c r="K57"/>
  <c r="N53"/>
  <c r="M53"/>
  <c r="N52"/>
  <c r="M52"/>
  <c r="N51"/>
  <c r="M51"/>
  <c r="N50"/>
  <c r="M50"/>
  <c r="N49"/>
  <c r="M49"/>
  <c r="N48"/>
  <c r="M48"/>
  <c r="N47"/>
  <c r="M47"/>
  <c r="N46"/>
  <c r="M46"/>
  <c r="N45"/>
  <c r="M45"/>
  <c r="N44"/>
  <c r="M44"/>
  <c r="L53"/>
  <c r="L52"/>
  <c r="L51"/>
  <c r="L50"/>
  <c r="L49"/>
  <c r="L48"/>
  <c r="L47"/>
  <c r="L46"/>
  <c r="L45"/>
  <c r="L44"/>
  <c r="N43"/>
  <c r="M43"/>
  <c r="L43"/>
  <c r="N40"/>
  <c r="N39"/>
  <c r="N38"/>
  <c r="N37"/>
  <c r="N36"/>
  <c r="N35"/>
  <c r="N34"/>
  <c r="N33"/>
  <c r="N32"/>
  <c r="N31"/>
  <c r="N30"/>
  <c r="M40"/>
  <c r="M39"/>
  <c r="M38"/>
  <c r="M37"/>
  <c r="M36"/>
  <c r="M35"/>
  <c r="M34"/>
  <c r="M33"/>
  <c r="M32"/>
  <c r="M31"/>
  <c r="L40"/>
  <c r="L39"/>
  <c r="L38"/>
  <c r="L37"/>
  <c r="L36"/>
  <c r="L35"/>
  <c r="L34"/>
  <c r="L33"/>
  <c r="L32"/>
  <c r="L31"/>
  <c r="L30"/>
  <c r="K40"/>
  <c r="K39"/>
  <c r="K38"/>
  <c r="K37"/>
  <c r="K36"/>
  <c r="K35"/>
  <c r="K34"/>
  <c r="K33"/>
  <c r="K32"/>
  <c r="K31"/>
  <c r="K30"/>
  <c r="N27"/>
  <c r="M27"/>
  <c r="L27"/>
  <c r="N26"/>
  <c r="M26"/>
  <c r="L26"/>
  <c r="N25"/>
  <c r="M25"/>
  <c r="L25"/>
  <c r="N24"/>
  <c r="M24"/>
  <c r="L24"/>
  <c r="N23"/>
  <c r="M23"/>
  <c r="L23"/>
  <c r="N22"/>
  <c r="M22"/>
  <c r="L22"/>
  <c r="N21"/>
  <c r="M21"/>
  <c r="L21"/>
  <c r="N20"/>
  <c r="M20"/>
  <c r="L20"/>
  <c r="N19"/>
  <c r="M19"/>
  <c r="L19"/>
  <c r="N18"/>
  <c r="M18"/>
  <c r="L18"/>
  <c r="N17"/>
  <c r="M17"/>
  <c r="L17"/>
  <c r="K27"/>
  <c r="K26"/>
  <c r="K25"/>
  <c r="K24"/>
  <c r="K23"/>
  <c r="K22"/>
  <c r="K21"/>
  <c r="K20"/>
  <c r="K19"/>
  <c r="K18"/>
  <c r="K17"/>
  <c r="J27"/>
  <c r="J26"/>
  <c r="J25"/>
  <c r="J24"/>
  <c r="J23"/>
  <c r="J22"/>
  <c r="J21"/>
  <c r="J20"/>
  <c r="J19"/>
  <c r="J18"/>
  <c r="I27"/>
  <c r="I26"/>
  <c r="I25"/>
  <c r="I24"/>
  <c r="I23"/>
  <c r="I22"/>
  <c r="I21"/>
  <c r="I20"/>
  <c r="I19"/>
  <c r="I18"/>
  <c r="H27"/>
  <c r="H26"/>
  <c r="H25"/>
  <c r="H24"/>
  <c r="H23"/>
  <c r="H22"/>
  <c r="H21"/>
  <c r="H20"/>
  <c r="H19"/>
  <c r="H18"/>
  <c r="G27"/>
  <c r="G26"/>
  <c r="G25"/>
  <c r="G24"/>
  <c r="G23"/>
  <c r="G22"/>
  <c r="G21"/>
  <c r="G20"/>
  <c r="G19"/>
  <c r="G18"/>
  <c r="F27"/>
  <c r="F26"/>
  <c r="F25"/>
  <c r="F24"/>
  <c r="F23"/>
  <c r="F22"/>
  <c r="F21"/>
  <c r="F20"/>
  <c r="F19"/>
  <c r="F18"/>
  <c r="E27"/>
  <c r="E26"/>
  <c r="E25"/>
  <c r="E24"/>
  <c r="E23"/>
  <c r="E22"/>
  <c r="E21"/>
  <c r="E20"/>
  <c r="E19"/>
  <c r="E18"/>
  <c r="D27"/>
  <c r="D26"/>
  <c r="D25"/>
  <c r="D24"/>
  <c r="D23"/>
  <c r="D22"/>
  <c r="D21"/>
  <c r="D20"/>
  <c r="D19"/>
  <c r="D18"/>
  <c r="C27"/>
  <c r="C26"/>
  <c r="C25"/>
  <c r="C24"/>
  <c r="C23"/>
  <c r="C22"/>
  <c r="C21"/>
  <c r="C20"/>
  <c r="C19"/>
  <c r="C18"/>
  <c r="B27"/>
  <c r="B26"/>
  <c r="B25"/>
  <c r="B24"/>
  <c r="B23"/>
  <c r="B22"/>
  <c r="B21"/>
  <c r="B20"/>
  <c r="B19"/>
  <c r="B18"/>
</calcChain>
</file>

<file path=xl/comments1.xml><?xml version="1.0" encoding="utf-8"?>
<comments xmlns="http://schemas.openxmlformats.org/spreadsheetml/2006/main">
  <authors>
    <author>Marta</author>
  </authors>
  <commentList>
    <comment ref="Q1" authorId="0">
      <text>
        <r>
          <rPr>
            <b/>
            <sz val="9"/>
            <color indexed="81"/>
            <rFont val="Tahoma"/>
            <family val="2"/>
            <charset val="238"/>
          </rPr>
          <t>Marta:</t>
        </r>
        <r>
          <rPr>
            <sz val="9"/>
            <color indexed="81"/>
            <rFont val="Tahoma"/>
            <family val="2"/>
            <charset val="238"/>
          </rPr>
          <t xml:space="preserve">
nominalne dochody do dyspozycji brutto</t>
        </r>
      </text>
    </comment>
    <comment ref="Q15" authorId="0">
      <text>
        <r>
          <rPr>
            <b/>
            <sz val="9"/>
            <color indexed="81"/>
            <rFont val="Tahoma"/>
            <family val="2"/>
            <charset val="238"/>
          </rPr>
          <t>Marta:</t>
        </r>
        <r>
          <rPr>
            <sz val="9"/>
            <color indexed="81"/>
            <rFont val="Tahoma"/>
            <family val="2"/>
            <charset val="238"/>
          </rPr>
          <t xml:space="preserve">
nominalne dochody do dyspozycji brutto</t>
        </r>
      </text>
    </comment>
    <comment ref="Q28" authorId="0">
      <text>
        <r>
          <rPr>
            <b/>
            <sz val="9"/>
            <color indexed="81"/>
            <rFont val="Tahoma"/>
            <family val="2"/>
            <charset val="238"/>
          </rPr>
          <t>Marta:</t>
        </r>
        <r>
          <rPr>
            <sz val="9"/>
            <color indexed="81"/>
            <rFont val="Tahoma"/>
            <family val="2"/>
            <charset val="238"/>
          </rPr>
          <t xml:space="preserve">
nominalne dochody do dyspozycji brutto</t>
        </r>
      </text>
    </comment>
    <comment ref="Q41" authorId="0">
      <text>
        <r>
          <rPr>
            <b/>
            <sz val="9"/>
            <color indexed="81"/>
            <rFont val="Tahoma"/>
            <family val="2"/>
            <charset val="238"/>
          </rPr>
          <t>Marta:</t>
        </r>
        <r>
          <rPr>
            <sz val="9"/>
            <color indexed="81"/>
            <rFont val="Tahoma"/>
            <family val="2"/>
            <charset val="238"/>
          </rPr>
          <t xml:space="preserve">
nominalne dochody do dyspozycji brutto</t>
        </r>
      </text>
    </comment>
  </commentList>
</comments>
</file>

<file path=xl/sharedStrings.xml><?xml version="1.0" encoding="utf-8"?>
<sst xmlns="http://schemas.openxmlformats.org/spreadsheetml/2006/main" count="87" uniqueCount="39">
  <si>
    <t>do 1 ha</t>
  </si>
  <si>
    <t>1,01-1,99</t>
  </si>
  <si>
    <t>2,00-4,99</t>
  </si>
  <si>
    <t>5,00-9,99</t>
  </si>
  <si>
    <t>10,00-14,99</t>
  </si>
  <si>
    <t>15,00-19,99</t>
  </si>
  <si>
    <t>20,00-49,99</t>
  </si>
  <si>
    <t>50,00 ha i więcej</t>
  </si>
  <si>
    <t>liczba gospodarstw rolnych</t>
  </si>
  <si>
    <t>ogółem</t>
  </si>
  <si>
    <t>budynki i budowle</t>
  </si>
  <si>
    <t>maszyny</t>
  </si>
  <si>
    <t>nakłady inwestycyjne [w mln zł.]</t>
  </si>
  <si>
    <t>środki transportu</t>
  </si>
  <si>
    <t>w tym gospodarstwa indywidualne</t>
  </si>
  <si>
    <t>wartość produkcji rolniczej [w mln zł.]</t>
  </si>
  <si>
    <t>dochody [w mln zł.]</t>
  </si>
  <si>
    <t>gospodarstwa indywidualne</t>
  </si>
  <si>
    <t>kredyty inwestycyjne z dopłatami ARiMR</t>
  </si>
  <si>
    <t>liczba kredytów</t>
  </si>
  <si>
    <t>kwota kredytów [w tys. zł.]</t>
  </si>
  <si>
    <t>-</t>
  </si>
  <si>
    <t>dynamika gospodarstw rolnych (2005=100)</t>
  </si>
  <si>
    <t>nakłady inwestycyjne w zł na 1 gospodarstwo</t>
  </si>
  <si>
    <t>nakłady inwestycyjne w zł</t>
  </si>
  <si>
    <t>udział poszczególnych rodzajów w nakładach inwestycyjnych ogółem (w %)</t>
  </si>
  <si>
    <t>dynamika nakładów inwestycyjnych (2005=100)</t>
  </si>
  <si>
    <t>wartość produkcji rolniczej zł</t>
  </si>
  <si>
    <t>dochody w zł</t>
  </si>
  <si>
    <t>wartość produkcji rolniczej w zł na 1 gospodarstwo</t>
  </si>
  <si>
    <t>dochody w zł na 1 gospodarstwo</t>
  </si>
  <si>
    <t>kwota kredytów w zł</t>
  </si>
  <si>
    <t>kwota kredytów w zł na 1 gospodarstwo</t>
  </si>
  <si>
    <t>dynamika wartości produkcji rolniczej (2005=100)</t>
  </si>
  <si>
    <t>dynamika dochodów (2005=100)</t>
  </si>
  <si>
    <t>intensywność inwestowania</t>
  </si>
  <si>
    <t>wartość produkcji/1 gospodarstwo</t>
  </si>
  <si>
    <t>dochody/1 gospodarstwo</t>
  </si>
  <si>
    <t>nakłady inwestycyjne/1 gospodarstwo</t>
  </si>
</sst>
</file>

<file path=xl/styles.xml><?xml version="1.0" encoding="utf-8"?>
<styleSheet xmlns="http://schemas.openxmlformats.org/spreadsheetml/2006/main">
  <fonts count="7"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color theme="1"/>
      <name val="Czcionka tekstu podstawowego"/>
      <family val="2"/>
      <charset val="238"/>
    </font>
    <font>
      <sz val="10"/>
      <color theme="1"/>
      <name val="Czcionka tekstu podstawowego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2" borderId="1" xfId="0" applyFont="1" applyFill="1" applyBorder="1"/>
    <xf numFmtId="0" fontId="1" fillId="0" borderId="1" xfId="0" applyFont="1" applyBorder="1"/>
    <xf numFmtId="0" fontId="2" fillId="0" borderId="3" xfId="0" applyFont="1" applyBorder="1"/>
    <xf numFmtId="4" fontId="1" fillId="2" borderId="1" xfId="0" applyNumberFormat="1" applyFont="1" applyFill="1" applyBorder="1"/>
    <xf numFmtId="4" fontId="1" fillId="0" borderId="1" xfId="0" applyNumberFormat="1" applyFont="1" applyBorder="1"/>
    <xf numFmtId="4" fontId="1" fillId="0" borderId="3" xfId="0" applyNumberFormat="1" applyFont="1" applyBorder="1"/>
    <xf numFmtId="0" fontId="1" fillId="3" borderId="1" xfId="0" applyFont="1" applyFill="1" applyBorder="1"/>
    <xf numFmtId="4" fontId="1" fillId="3" borderId="1" xfId="0" applyNumberFormat="1" applyFont="1" applyFill="1" applyBorder="1"/>
    <xf numFmtId="4" fontId="1" fillId="3" borderId="3" xfId="0" applyNumberFormat="1" applyFont="1" applyFill="1" applyBorder="1"/>
    <xf numFmtId="4" fontId="1" fillId="0" borderId="1" xfId="0" applyNumberFormat="1" applyFont="1" applyFill="1" applyBorder="1"/>
    <xf numFmtId="4" fontId="1" fillId="5" borderId="1" xfId="0" applyNumberFormat="1" applyFont="1" applyFill="1" applyBorder="1"/>
    <xf numFmtId="0" fontId="2" fillId="4" borderId="1" xfId="0" applyFont="1" applyFill="1" applyBorder="1"/>
    <xf numFmtId="10" fontId="1" fillId="0" borderId="1" xfId="1" applyNumberFormat="1" applyFont="1" applyBorder="1"/>
    <xf numFmtId="10" fontId="1" fillId="3" borderId="1" xfId="1" applyNumberFormat="1" applyFont="1" applyFill="1" applyBorder="1"/>
    <xf numFmtId="0" fontId="1" fillId="0" borderId="0" xfId="0" applyFont="1" applyFill="1" applyBorder="1"/>
    <xf numFmtId="4" fontId="1" fillId="0" borderId="0" xfId="0" applyNumberFormat="1" applyFont="1" applyFill="1" applyBorder="1"/>
    <xf numFmtId="0" fontId="6" fillId="0" borderId="0" xfId="0" applyFont="1" applyFill="1" applyBorder="1"/>
    <xf numFmtId="0" fontId="6" fillId="0" borderId="0" xfId="0" applyFont="1"/>
    <xf numFmtId="0" fontId="6" fillId="0" borderId="1" xfId="0" applyFont="1" applyFill="1" applyBorder="1"/>
    <xf numFmtId="2" fontId="6" fillId="0" borderId="1" xfId="0" applyNumberFormat="1" applyFont="1" applyFill="1" applyBorder="1"/>
    <xf numFmtId="2" fontId="1" fillId="0" borderId="1" xfId="0" applyNumberFormat="1" applyFont="1" applyFill="1" applyBorder="1"/>
    <xf numFmtId="2" fontId="6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4" borderId="1" xfId="0" applyFont="1" applyFill="1" applyBorder="1" applyAlignment="1">
      <alignment horizontal="center"/>
    </xf>
  </cellXfs>
  <cellStyles count="2">
    <cellStyle name="Normalny" xfId="0" builtinId="0"/>
    <cellStyle name="Procentowy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1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dane!$B$1</c:f>
              <c:strCache>
                <c:ptCount val="1"/>
                <c:pt idx="0">
                  <c:v>liczba gospodarstw rolnych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pl-PL"/>
              </a:p>
            </c:txPr>
            <c:dLblPos val="inBase"/>
            <c:showVal val="1"/>
          </c:dLbls>
          <c:cat>
            <c:numRef>
              <c:f>dane!$A$3:$A$13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dane!$B$3:$B$13</c:f>
              <c:numCache>
                <c:formatCode>#,##0.00</c:formatCode>
                <c:ptCount val="11"/>
                <c:pt idx="0">
                  <c:v>2733364</c:v>
                </c:pt>
                <c:pt idx="1">
                  <c:v>2598624</c:v>
                </c:pt>
                <c:pt idx="2">
                  <c:v>2579178</c:v>
                </c:pt>
                <c:pt idx="3">
                  <c:v>2565969</c:v>
                </c:pt>
                <c:pt idx="4">
                  <c:v>2501337</c:v>
                </c:pt>
                <c:pt idx="5">
                  <c:v>1509148</c:v>
                </c:pt>
                <c:pt idx="6">
                  <c:v>1656701</c:v>
                </c:pt>
                <c:pt idx="7">
                  <c:v>1477852</c:v>
                </c:pt>
                <c:pt idx="8">
                  <c:v>1429006</c:v>
                </c:pt>
                <c:pt idx="9">
                  <c:v>1413028</c:v>
                </c:pt>
                <c:pt idx="10">
                  <c:v>1409649</c:v>
                </c:pt>
              </c:numCache>
            </c:numRef>
          </c:val>
        </c:ser>
        <c:axId val="101190656"/>
        <c:axId val="101204736"/>
      </c:barChart>
      <c:lineChart>
        <c:grouping val="standard"/>
        <c:ser>
          <c:idx val="1"/>
          <c:order val="1"/>
          <c:tx>
            <c:strRef>
              <c:f>dane!$B$15</c:f>
              <c:strCache>
                <c:ptCount val="1"/>
                <c:pt idx="0">
                  <c:v>dynamika gospodarstw rolnych (2005=100)</c:v>
                </c:pt>
              </c:strCache>
            </c:strRef>
          </c:tx>
          <c:dLbls>
            <c:txPr>
              <a:bodyPr/>
              <a:lstStyle/>
              <a:p>
                <a:pPr>
                  <a:defRPr b="1"/>
                </a:pPr>
                <a:endParaRPr lang="pl-PL"/>
              </a:p>
            </c:txPr>
            <c:dLblPos val="t"/>
            <c:showVal val="1"/>
          </c:dLbls>
          <c:val>
            <c:numRef>
              <c:f>dane!$B$17:$B$27</c:f>
              <c:numCache>
                <c:formatCode>#,##0.00</c:formatCode>
                <c:ptCount val="11"/>
                <c:pt idx="0">
                  <c:v>100</c:v>
                </c:pt>
                <c:pt idx="1">
                  <c:v>95.070543110979727</c:v>
                </c:pt>
                <c:pt idx="2">
                  <c:v>94.359112068498746</c:v>
                </c:pt>
                <c:pt idx="3">
                  <c:v>93.875861392774624</c:v>
                </c:pt>
                <c:pt idx="4">
                  <c:v>91.51130255611767</c:v>
                </c:pt>
                <c:pt idx="5">
                  <c:v>55.212112254350323</c:v>
                </c:pt>
                <c:pt idx="6">
                  <c:v>60.610332176760942</c:v>
                </c:pt>
                <c:pt idx="7">
                  <c:v>54.067149490517906</c:v>
                </c:pt>
                <c:pt idx="8">
                  <c:v>52.280120759620743</c:v>
                </c:pt>
                <c:pt idx="9">
                  <c:v>51.695566342426403</c:v>
                </c:pt>
                <c:pt idx="10">
                  <c:v>51.571945778169315</c:v>
                </c:pt>
              </c:numCache>
            </c:numRef>
          </c:val>
        </c:ser>
        <c:marker val="1"/>
        <c:axId val="101220352"/>
        <c:axId val="101206272"/>
      </c:lineChart>
      <c:catAx>
        <c:axId val="101190656"/>
        <c:scaling>
          <c:orientation val="minMax"/>
        </c:scaling>
        <c:axPos val="b"/>
        <c:numFmt formatCode="General" sourceLinked="1"/>
        <c:tickLblPos val="nextTo"/>
        <c:crossAx val="101204736"/>
        <c:crosses val="autoZero"/>
        <c:auto val="1"/>
        <c:lblAlgn val="ctr"/>
        <c:lblOffset val="100"/>
      </c:catAx>
      <c:valAx>
        <c:axId val="101204736"/>
        <c:scaling>
          <c:orientation val="minMax"/>
        </c:scaling>
        <c:axPos val="l"/>
        <c:majorGridlines/>
        <c:numFmt formatCode="#,##0.00" sourceLinked="1"/>
        <c:tickLblPos val="nextTo"/>
        <c:crossAx val="101190656"/>
        <c:crosses val="autoZero"/>
        <c:crossBetween val="between"/>
      </c:valAx>
      <c:valAx>
        <c:axId val="101206272"/>
        <c:scaling>
          <c:orientation val="minMax"/>
        </c:scaling>
        <c:axPos val="r"/>
        <c:numFmt formatCode="#,##0.00" sourceLinked="1"/>
        <c:tickLblPos val="nextTo"/>
        <c:crossAx val="101220352"/>
        <c:crosses val="max"/>
        <c:crossBetween val="between"/>
      </c:valAx>
      <c:catAx>
        <c:axId val="101220352"/>
        <c:scaling>
          <c:orientation val="minMax"/>
        </c:scaling>
        <c:delete val="1"/>
        <c:axPos val="b"/>
        <c:tickLblPos val="none"/>
        <c:crossAx val="101206272"/>
        <c:crosses val="autoZero"/>
        <c:auto val="1"/>
        <c:lblAlgn val="ctr"/>
        <c:lblOffset val="100"/>
      </c:catAx>
    </c:plotArea>
    <c:legend>
      <c:legendPos val="b"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1"/>
  <c:chart>
    <c:plotArea>
      <c:layout/>
      <c:lineChart>
        <c:grouping val="standard"/>
        <c:ser>
          <c:idx val="0"/>
          <c:order val="0"/>
          <c:tx>
            <c:strRef>
              <c:f>dane!$C$16</c:f>
              <c:strCache>
                <c:ptCount val="1"/>
                <c:pt idx="0">
                  <c:v>do 1 ha</c:v>
                </c:pt>
              </c:strCache>
            </c:strRef>
          </c:tx>
          <c:dLbls>
            <c:dLbl>
              <c:idx val="1"/>
              <c:layout>
                <c:manualLayout>
                  <c:x val="-6.0654450157200709E-2"/>
                  <c:y val="4.4433132727095981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4.6448463348474113E-2"/>
                  <c:y val="4.443313272709598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2683876844161573E-2"/>
                  <c:y val="4.4433132727095981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4713303531122562E-2"/>
                  <c:y val="3.5454457081753682E-2"/>
                </c:manualLayout>
              </c:layout>
              <c:dLblPos val="r"/>
              <c:showVal val="1"/>
            </c:dLbl>
            <c:dLblPos val="t"/>
            <c:showVal val="1"/>
          </c:dLbls>
          <c:cat>
            <c:numRef>
              <c:f>dane!$A$17:$A$27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dane!$C$17:$C$27</c:f>
              <c:numCache>
                <c:formatCode>#,##0.00</c:formatCode>
                <c:ptCount val="11"/>
                <c:pt idx="0">
                  <c:v>100</c:v>
                </c:pt>
                <c:pt idx="1">
                  <c:v>83.260112456281377</c:v>
                </c:pt>
                <c:pt idx="2">
                  <c:v>81.456755669028254</c:v>
                </c:pt>
                <c:pt idx="3">
                  <c:v>79.815650289063129</c:v>
                </c:pt>
                <c:pt idx="4">
                  <c:v>77.294838060208377</c:v>
                </c:pt>
                <c:pt idx="5">
                  <c:v>2.6277122445939964</c:v>
                </c:pt>
                <c:pt idx="6">
                  <c:v>4.0312502970911996</c:v>
                </c:pt>
                <c:pt idx="7">
                  <c:v>2.2658155509945823</c:v>
                </c:pt>
                <c:pt idx="8">
                  <c:v>3.6311146650554202</c:v>
                </c:pt>
                <c:pt idx="9">
                  <c:v>3.315062444608996</c:v>
                </c:pt>
                <c:pt idx="10">
                  <c:v>2.9176732556653309</c:v>
                </c:pt>
              </c:numCache>
            </c:numRef>
          </c:val>
        </c:ser>
        <c:ser>
          <c:idx val="1"/>
          <c:order val="1"/>
          <c:tx>
            <c:strRef>
              <c:f>dane!$D$16</c:f>
              <c:strCache>
                <c:ptCount val="1"/>
                <c:pt idx="0">
                  <c:v>1,01-1,99</c:v>
                </c:pt>
              </c:strCache>
            </c:strRef>
          </c:tx>
          <c:cat>
            <c:numRef>
              <c:f>dane!$A$17:$A$27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dane!$D$17:$D$27</c:f>
              <c:numCache>
                <c:formatCode>#,##0.00</c:formatCode>
                <c:ptCount val="11"/>
                <c:pt idx="0">
                  <c:v>100</c:v>
                </c:pt>
                <c:pt idx="1">
                  <c:v>93.75942473856837</c:v>
                </c:pt>
                <c:pt idx="2">
                  <c:v>94.551662109978025</c:v>
                </c:pt>
                <c:pt idx="3">
                  <c:v>95.873698435213726</c:v>
                </c:pt>
                <c:pt idx="4">
                  <c:v>92.478107758601396</c:v>
                </c:pt>
                <c:pt idx="5">
                  <c:v>67.251802166627144</c:v>
                </c:pt>
                <c:pt idx="6">
                  <c:v>84.490180373275578</c:v>
                </c:pt>
                <c:pt idx="7">
                  <c:v>64.156460728205076</c:v>
                </c:pt>
                <c:pt idx="8">
                  <c:v>62.101923653464951</c:v>
                </c:pt>
                <c:pt idx="9">
                  <c:v>58.550391308433383</c:v>
                </c:pt>
                <c:pt idx="10">
                  <c:v>56.753817997950605</c:v>
                </c:pt>
              </c:numCache>
            </c:numRef>
          </c:val>
        </c:ser>
        <c:ser>
          <c:idx val="2"/>
          <c:order val="2"/>
          <c:tx>
            <c:strRef>
              <c:f>dane!$E$16</c:f>
              <c:strCache>
                <c:ptCount val="1"/>
                <c:pt idx="0">
                  <c:v>2,00-4,99</c:v>
                </c:pt>
              </c:strCache>
            </c:strRef>
          </c:tx>
          <c:cat>
            <c:numRef>
              <c:f>dane!$A$17:$A$27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dane!$E$17:$E$27</c:f>
              <c:numCache>
                <c:formatCode>#,##0.00</c:formatCode>
                <c:ptCount val="11"/>
                <c:pt idx="0">
                  <c:v>100</c:v>
                </c:pt>
                <c:pt idx="1">
                  <c:v>104.37231736748885</c:v>
                </c:pt>
                <c:pt idx="2">
                  <c:v>104.91648718399806</c:v>
                </c:pt>
                <c:pt idx="3">
                  <c:v>103.13811426199744</c:v>
                </c:pt>
                <c:pt idx="4">
                  <c:v>101.93277641042633</c:v>
                </c:pt>
                <c:pt idx="5">
                  <c:v>83.653213864203508</c:v>
                </c:pt>
                <c:pt idx="6">
                  <c:v>93.208979314373366</c:v>
                </c:pt>
                <c:pt idx="7">
                  <c:v>80.646615847878394</c:v>
                </c:pt>
                <c:pt idx="8">
                  <c:v>77.759919655529913</c:v>
                </c:pt>
                <c:pt idx="9">
                  <c:v>78.103228296830466</c:v>
                </c:pt>
                <c:pt idx="10">
                  <c:v>77.433007844858665</c:v>
                </c:pt>
              </c:numCache>
            </c:numRef>
          </c:val>
        </c:ser>
        <c:ser>
          <c:idx val="3"/>
          <c:order val="3"/>
          <c:tx>
            <c:strRef>
              <c:f>dane!$F$16</c:f>
              <c:strCache>
                <c:ptCount val="1"/>
                <c:pt idx="0">
                  <c:v>5,00-9,99</c:v>
                </c:pt>
              </c:strCache>
            </c:strRef>
          </c:tx>
          <c:cat>
            <c:numRef>
              <c:f>dane!$A$17:$A$27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dane!$F$17:$F$27</c:f>
              <c:numCache>
                <c:formatCode>#,##0.00</c:formatCode>
                <c:ptCount val="11"/>
                <c:pt idx="0">
                  <c:v>100</c:v>
                </c:pt>
                <c:pt idx="1">
                  <c:v>106.89191867453599</c:v>
                </c:pt>
                <c:pt idx="2">
                  <c:v>102.99578135094578</c:v>
                </c:pt>
                <c:pt idx="3">
                  <c:v>106.12308983225786</c:v>
                </c:pt>
                <c:pt idx="4">
                  <c:v>100.57295380077372</c:v>
                </c:pt>
                <c:pt idx="5">
                  <c:v>89.140131733043688</c:v>
                </c:pt>
                <c:pt idx="6">
                  <c:v>87.033895905671116</c:v>
                </c:pt>
                <c:pt idx="7">
                  <c:v>89.924146682350397</c:v>
                </c:pt>
                <c:pt idx="8">
                  <c:v>81.136795937330291</c:v>
                </c:pt>
                <c:pt idx="9">
                  <c:v>79.7000357774386</c:v>
                </c:pt>
                <c:pt idx="10">
                  <c:v>83.031970616169858</c:v>
                </c:pt>
              </c:numCache>
            </c:numRef>
          </c:val>
        </c:ser>
        <c:ser>
          <c:idx val="4"/>
          <c:order val="4"/>
          <c:tx>
            <c:strRef>
              <c:f>dane!$G$16</c:f>
              <c:strCache>
                <c:ptCount val="1"/>
                <c:pt idx="0">
                  <c:v>10,00-14,99</c:v>
                </c:pt>
              </c:strCache>
            </c:strRef>
          </c:tx>
          <c:cat>
            <c:numRef>
              <c:f>dane!$A$17:$A$27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dane!$G$17:$G$27</c:f>
              <c:numCache>
                <c:formatCode>#,##0.00</c:formatCode>
                <c:ptCount val="11"/>
                <c:pt idx="0">
                  <c:v>100</c:v>
                </c:pt>
                <c:pt idx="1">
                  <c:v>101.11268050514622</c:v>
                </c:pt>
                <c:pt idx="2">
                  <c:v>99.286025042761011</c:v>
                </c:pt>
                <c:pt idx="3">
                  <c:v>98.089908399039288</c:v>
                </c:pt>
                <c:pt idx="4">
                  <c:v>99.241923083799676</c:v>
                </c:pt>
                <c:pt idx="5">
                  <c:v>90.299952918178946</c:v>
                </c:pt>
                <c:pt idx="6">
                  <c:v>94.390707598052359</c:v>
                </c:pt>
                <c:pt idx="7">
                  <c:v>85.719904882802027</c:v>
                </c:pt>
                <c:pt idx="8">
                  <c:v>84.207922857330161</c:v>
                </c:pt>
                <c:pt idx="9">
                  <c:v>87.783757367709029</c:v>
                </c:pt>
                <c:pt idx="10">
                  <c:v>86.927940974891683</c:v>
                </c:pt>
              </c:numCache>
            </c:numRef>
          </c:val>
        </c:ser>
        <c:ser>
          <c:idx val="5"/>
          <c:order val="5"/>
          <c:tx>
            <c:strRef>
              <c:f>dane!$H$16</c:f>
              <c:strCache>
                <c:ptCount val="1"/>
                <c:pt idx="0">
                  <c:v>15,00-19,99</c:v>
                </c:pt>
              </c:strCache>
            </c:strRef>
          </c:tx>
          <c:cat>
            <c:numRef>
              <c:f>dane!$A$17:$A$27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dane!$H$17:$H$27</c:f>
              <c:numCache>
                <c:formatCode>#,##0.00</c:formatCode>
                <c:ptCount val="11"/>
                <c:pt idx="0">
                  <c:v>100</c:v>
                </c:pt>
                <c:pt idx="1">
                  <c:v>101.10427859408375</c:v>
                </c:pt>
                <c:pt idx="2">
                  <c:v>100.45569292510844</c:v>
                </c:pt>
                <c:pt idx="3">
                  <c:v>99.759207715709749</c:v>
                </c:pt>
                <c:pt idx="4">
                  <c:v>100.35471551556736</c:v>
                </c:pt>
                <c:pt idx="5">
                  <c:v>93.234513560748269</c:v>
                </c:pt>
                <c:pt idx="6">
                  <c:v>95.951841543141953</c:v>
                </c:pt>
                <c:pt idx="7">
                  <c:v>95.396465790666056</c:v>
                </c:pt>
                <c:pt idx="8">
                  <c:v>90.88355233348436</c:v>
                </c:pt>
                <c:pt idx="9">
                  <c:v>90.817528642630592</c:v>
                </c:pt>
                <c:pt idx="10">
                  <c:v>92.402097223121231</c:v>
                </c:pt>
              </c:numCache>
            </c:numRef>
          </c:val>
        </c:ser>
        <c:ser>
          <c:idx val="6"/>
          <c:order val="6"/>
          <c:tx>
            <c:strRef>
              <c:f>dane!$I$16</c:f>
              <c:strCache>
                <c:ptCount val="1"/>
                <c:pt idx="0">
                  <c:v>20,00-49,99</c:v>
                </c:pt>
              </c:strCache>
            </c:strRef>
          </c:tx>
          <c:cat>
            <c:numRef>
              <c:f>dane!$A$17:$A$27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dane!$I$17:$I$27</c:f>
              <c:numCache>
                <c:formatCode>#,##0.00</c:formatCode>
                <c:ptCount val="11"/>
                <c:pt idx="0">
                  <c:v>100</c:v>
                </c:pt>
                <c:pt idx="1">
                  <c:v>95.58977772399048</c:v>
                </c:pt>
                <c:pt idx="2">
                  <c:v>103.59736173302674</c:v>
                </c:pt>
                <c:pt idx="3">
                  <c:v>99.567348420670456</c:v>
                </c:pt>
                <c:pt idx="4">
                  <c:v>98.573964258340396</c:v>
                </c:pt>
                <c:pt idx="5">
                  <c:v>97.854895316471016</c:v>
                </c:pt>
                <c:pt idx="6">
                  <c:v>98.848279478801089</c:v>
                </c:pt>
                <c:pt idx="7">
                  <c:v>102.28226229375932</c:v>
                </c:pt>
                <c:pt idx="8">
                  <c:v>104.12481342530961</c:v>
                </c:pt>
                <c:pt idx="9">
                  <c:v>103.39162531768122</c:v>
                </c:pt>
                <c:pt idx="10">
                  <c:v>103.14050586953891</c:v>
                </c:pt>
              </c:numCache>
            </c:numRef>
          </c:val>
        </c:ser>
        <c:ser>
          <c:idx val="7"/>
          <c:order val="7"/>
          <c:tx>
            <c:strRef>
              <c:f>dane!$J$16</c:f>
              <c:strCache>
                <c:ptCount val="1"/>
                <c:pt idx="0">
                  <c:v>50,00 ha i więcej</c:v>
                </c:pt>
              </c:strCache>
            </c:strRef>
          </c:tx>
          <c:dLbls>
            <c:dLblPos val="t"/>
            <c:showVal val="1"/>
          </c:dLbls>
          <c:cat>
            <c:numRef>
              <c:f>dane!$A$17:$A$27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dane!$J$17:$J$27</c:f>
              <c:numCache>
                <c:formatCode>#,##0.00</c:formatCode>
                <c:ptCount val="11"/>
                <c:pt idx="0">
                  <c:v>100</c:v>
                </c:pt>
                <c:pt idx="1">
                  <c:v>104.20226597325409</c:v>
                </c:pt>
                <c:pt idx="2">
                  <c:v>111.92421991084696</c:v>
                </c:pt>
                <c:pt idx="3">
                  <c:v>117.58915304606241</c:v>
                </c:pt>
                <c:pt idx="4">
                  <c:v>125.111441307578</c:v>
                </c:pt>
                <c:pt idx="5">
                  <c:v>125.48291233283804</c:v>
                </c:pt>
                <c:pt idx="6">
                  <c:v>123.1844353640416</c:v>
                </c:pt>
                <c:pt idx="7">
                  <c:v>135.44762258543835</c:v>
                </c:pt>
                <c:pt idx="8">
                  <c:v>147.75260029717683</c:v>
                </c:pt>
                <c:pt idx="9">
                  <c:v>153.50111441307578</c:v>
                </c:pt>
                <c:pt idx="10">
                  <c:v>152.81389301634471</c:v>
                </c:pt>
              </c:numCache>
            </c:numRef>
          </c:val>
        </c:ser>
        <c:marker val="1"/>
        <c:axId val="101347712"/>
        <c:axId val="101349248"/>
      </c:lineChart>
      <c:catAx>
        <c:axId val="101347712"/>
        <c:scaling>
          <c:orientation val="minMax"/>
        </c:scaling>
        <c:axPos val="b"/>
        <c:numFmt formatCode="General" sourceLinked="1"/>
        <c:tickLblPos val="nextTo"/>
        <c:crossAx val="101349248"/>
        <c:crosses val="autoZero"/>
        <c:auto val="1"/>
        <c:lblAlgn val="ctr"/>
        <c:lblOffset val="100"/>
      </c:catAx>
      <c:valAx>
        <c:axId val="101349248"/>
        <c:scaling>
          <c:orientation val="minMax"/>
        </c:scaling>
        <c:axPos val="l"/>
        <c:majorGridlines/>
        <c:numFmt formatCode="#,##0.00" sourceLinked="1"/>
        <c:tickLblPos val="nextTo"/>
        <c:crossAx val="101347712"/>
        <c:crosses val="autoZero"/>
        <c:crossBetween val="between"/>
      </c:valAx>
    </c:plotArea>
    <c:legend>
      <c:legendPos val="b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chart>
    <c:plotArea>
      <c:layout/>
      <c:lineChart>
        <c:grouping val="standard"/>
        <c:ser>
          <c:idx val="0"/>
          <c:order val="0"/>
          <c:tx>
            <c:strRef>
              <c:f>dane!$L$55</c:f>
              <c:strCache>
                <c:ptCount val="1"/>
                <c:pt idx="0">
                  <c:v>budynki i budowle</c:v>
                </c:pt>
              </c:strCache>
            </c:strRef>
          </c:tx>
          <c:dLbls>
            <c:dLblPos val="t"/>
            <c:showVal val="1"/>
          </c:dLbls>
          <c:cat>
            <c:numRef>
              <c:f>dane!$A$3:$A$13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dane!$L$56:$L$66</c:f>
              <c:numCache>
                <c:formatCode>#,##0.00</c:formatCode>
                <c:ptCount val="11"/>
                <c:pt idx="0">
                  <c:v>100</c:v>
                </c:pt>
                <c:pt idx="1">
                  <c:v>145.13964425209201</c:v>
                </c:pt>
                <c:pt idx="2">
                  <c:v>176.12713627276844</c:v>
                </c:pt>
                <c:pt idx="3">
                  <c:v>183.20248625871872</c:v>
                </c:pt>
                <c:pt idx="4">
                  <c:v>170.59886356875074</c:v>
                </c:pt>
                <c:pt idx="5">
                  <c:v>275.45150051318734</c:v>
                </c:pt>
                <c:pt idx="6">
                  <c:v>307.46141990495937</c:v>
                </c:pt>
                <c:pt idx="7">
                  <c:v>350.50841483749326</c:v>
                </c:pt>
                <c:pt idx="8">
                  <c:v>442.93166065400055</c:v>
                </c:pt>
                <c:pt idx="9">
                  <c:v>514.50911861810471</c:v>
                </c:pt>
                <c:pt idx="10">
                  <c:v>526.14286805987081</c:v>
                </c:pt>
              </c:numCache>
            </c:numRef>
          </c:val>
        </c:ser>
        <c:ser>
          <c:idx val="1"/>
          <c:order val="1"/>
          <c:tx>
            <c:strRef>
              <c:f>dane!$M$55</c:f>
              <c:strCache>
                <c:ptCount val="1"/>
                <c:pt idx="0">
                  <c:v>maszyny</c:v>
                </c:pt>
              </c:strCache>
            </c:strRef>
          </c:tx>
          <c:dLbls>
            <c:dLbl>
              <c:idx val="8"/>
              <c:layout>
                <c:manualLayout>
                  <c:x val="-1.3400332651827357E-2"/>
                  <c:y val="-3.8231765780763427E-2"/>
                </c:manualLayout>
              </c:layout>
              <c:showVal val="1"/>
            </c:dLbl>
            <c:dLbl>
              <c:idx val="9"/>
              <c:layout>
                <c:manualLayout>
                  <c:x val="-3.1267442854263833E-2"/>
                  <c:y val="4.778970722595427E-2"/>
                </c:manualLayout>
              </c:layout>
              <c:showVal val="1"/>
            </c:dLbl>
            <c:dLbl>
              <c:idx val="10"/>
              <c:layout>
                <c:manualLayout>
                  <c:x val="-2.2333887753045603E-3"/>
                  <c:y val="-4.3010736503358828E-2"/>
                </c:manualLayout>
              </c:layout>
              <c:showVal val="1"/>
            </c:dLbl>
            <c:delete val="1"/>
          </c:dLbls>
          <c:cat>
            <c:numRef>
              <c:f>dane!$A$3:$A$13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dane!$M$56:$M$66</c:f>
              <c:numCache>
                <c:formatCode>#,##0.00</c:formatCode>
                <c:ptCount val="11"/>
                <c:pt idx="0">
                  <c:v>100</c:v>
                </c:pt>
                <c:pt idx="1">
                  <c:v>119.41648549032932</c:v>
                </c:pt>
                <c:pt idx="2">
                  <c:v>144.92452473486372</c:v>
                </c:pt>
                <c:pt idx="3">
                  <c:v>170.4429161055929</c:v>
                </c:pt>
                <c:pt idx="4">
                  <c:v>176.0942240765896</c:v>
                </c:pt>
                <c:pt idx="5">
                  <c:v>306.70402752421586</c:v>
                </c:pt>
                <c:pt idx="6">
                  <c:v>309.90979441547807</c:v>
                </c:pt>
                <c:pt idx="7">
                  <c:v>375.25387549323034</c:v>
                </c:pt>
                <c:pt idx="8">
                  <c:v>392.92463157567767</c:v>
                </c:pt>
                <c:pt idx="9">
                  <c:v>386.71938387656695</c:v>
                </c:pt>
                <c:pt idx="10">
                  <c:v>404.59076956383046</c:v>
                </c:pt>
              </c:numCache>
            </c:numRef>
          </c:val>
        </c:ser>
        <c:ser>
          <c:idx val="2"/>
          <c:order val="2"/>
          <c:tx>
            <c:strRef>
              <c:f>dane!$N$55</c:f>
              <c:strCache>
                <c:ptCount val="1"/>
                <c:pt idx="0">
                  <c:v>środki transportu</c:v>
                </c:pt>
              </c:strCache>
            </c:strRef>
          </c:tx>
          <c:dLbls>
            <c:dLbl>
              <c:idx val="0"/>
              <c:delete val="1"/>
            </c:dLbl>
            <c:dLbl>
              <c:idx val="4"/>
              <c:layout>
                <c:manualLayout>
                  <c:x val="-2.6469891263592043E-2"/>
                  <c:y val="5.727877457940699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3.9168303962004748E-2"/>
                  <c:y val="6.165035927886061E-2"/>
                </c:manualLayout>
              </c:layout>
              <c:dLblPos val="r"/>
              <c:showVal val="1"/>
            </c:dLbl>
            <c:dLbl>
              <c:idx val="6"/>
              <c:layout>
                <c:manualLayout>
                  <c:x val="-2.3930208723909524E-2"/>
                  <c:y val="6.165035927886061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2.1044149699653191E-2"/>
                  <c:y val="-4.2520797930065996E-2"/>
                </c:manualLayout>
              </c:layout>
              <c:dLblPos val="r"/>
              <c:showVal val="1"/>
            </c:dLbl>
            <c:dLblPos val="b"/>
            <c:showVal val="1"/>
          </c:dLbls>
          <c:cat>
            <c:numRef>
              <c:f>dane!$A$3:$A$13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dane!$N$56:$N$66</c:f>
              <c:numCache>
                <c:formatCode>#,##0.00</c:formatCode>
                <c:ptCount val="11"/>
                <c:pt idx="0">
                  <c:v>100</c:v>
                </c:pt>
                <c:pt idx="1">
                  <c:v>133.28083823937686</c:v>
                </c:pt>
                <c:pt idx="2">
                  <c:v>165.16676154348178</c:v>
                </c:pt>
                <c:pt idx="3">
                  <c:v>192.7948846854224</c:v>
                </c:pt>
                <c:pt idx="4">
                  <c:v>170.72885941569751</c:v>
                </c:pt>
                <c:pt idx="5">
                  <c:v>270.43007128136412</c:v>
                </c:pt>
                <c:pt idx="6">
                  <c:v>268.0150504509445</c:v>
                </c:pt>
                <c:pt idx="7">
                  <c:v>346.84202068369154</c:v>
                </c:pt>
                <c:pt idx="8">
                  <c:v>341.91344010811957</c:v>
                </c:pt>
                <c:pt idx="9">
                  <c:v>393.0187897302892</c:v>
                </c:pt>
                <c:pt idx="10">
                  <c:v>368.92030934189137</c:v>
                </c:pt>
              </c:numCache>
            </c:numRef>
          </c:val>
        </c:ser>
        <c:marker val="1"/>
        <c:axId val="101392384"/>
        <c:axId val="101393920"/>
      </c:lineChart>
      <c:catAx>
        <c:axId val="101392384"/>
        <c:scaling>
          <c:orientation val="minMax"/>
        </c:scaling>
        <c:axPos val="b"/>
        <c:numFmt formatCode="General" sourceLinked="1"/>
        <c:tickLblPos val="nextTo"/>
        <c:crossAx val="101393920"/>
        <c:crosses val="autoZero"/>
        <c:auto val="1"/>
        <c:lblAlgn val="ctr"/>
        <c:lblOffset val="100"/>
      </c:catAx>
      <c:valAx>
        <c:axId val="101393920"/>
        <c:scaling>
          <c:orientation val="minMax"/>
        </c:scaling>
        <c:axPos val="l"/>
        <c:majorGridlines/>
        <c:numFmt formatCode="#,##0.00" sourceLinked="1"/>
        <c:tickLblPos val="nextTo"/>
        <c:crossAx val="101392384"/>
        <c:crosses val="autoZero"/>
        <c:crossBetween val="between"/>
      </c:valAx>
    </c:plotArea>
    <c:legend>
      <c:legendPos val="b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1"/>
  <c:chart>
    <c:autoTitleDeleted val="1"/>
    <c:plotArea>
      <c:layout/>
      <c:barChart>
        <c:barDir val="col"/>
        <c:grouping val="clustered"/>
        <c:ser>
          <c:idx val="0"/>
          <c:order val="0"/>
          <c:tx>
            <c:strRef>
              <c:f>dane!$Q$28</c:f>
              <c:strCache>
                <c:ptCount val="1"/>
                <c:pt idx="0">
                  <c:v>dochody w zł na 1 gospodarstwo</c:v>
                </c:pt>
              </c:strCache>
            </c:strRef>
          </c:tx>
          <c:dLbls>
            <c:txPr>
              <a:bodyPr rot="-5400000" vert="horz"/>
              <a:lstStyle/>
              <a:p>
                <a:pPr>
                  <a:defRPr sz="900" b="1">
                    <a:solidFill>
                      <a:schemeClr val="bg1"/>
                    </a:solidFill>
                  </a:defRPr>
                </a:pPr>
                <a:endParaRPr lang="pl-PL"/>
              </a:p>
            </c:txPr>
            <c:dLblPos val="inBase"/>
            <c:showVal val="1"/>
          </c:dLbls>
          <c:cat>
            <c:numRef>
              <c:f>dane!$A$3:$A$13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dane!$Q$30:$Q$40</c:f>
              <c:numCache>
                <c:formatCode>#,##0.00</c:formatCode>
                <c:ptCount val="11"/>
                <c:pt idx="0">
                  <c:v>11555.724008950143</c:v>
                </c:pt>
                <c:pt idx="1">
                  <c:v>13398.552464689004</c:v>
                </c:pt>
                <c:pt idx="2">
                  <c:v>15497.185537407655</c:v>
                </c:pt>
                <c:pt idx="3">
                  <c:v>15912.11741061564</c:v>
                </c:pt>
                <c:pt idx="4">
                  <c:v>16573.936258888745</c:v>
                </c:pt>
                <c:pt idx="5">
                  <c:v>31120.87084898234</c:v>
                </c:pt>
                <c:pt idx="6">
                  <c:v>29140.442361053683</c:v>
                </c:pt>
                <c:pt idx="7">
                  <c:v>33809.880827038163</c:v>
                </c:pt>
                <c:pt idx="8">
                  <c:v>38080.315967882569</c:v>
                </c:pt>
                <c:pt idx="9">
                  <c:v>38846.363978633119</c:v>
                </c:pt>
                <c:pt idx="10">
                  <c:v>39014.676703207675</c:v>
                </c:pt>
              </c:numCache>
            </c:numRef>
          </c:val>
        </c:ser>
        <c:axId val="101438208"/>
        <c:axId val="101439744"/>
      </c:barChart>
      <c:lineChart>
        <c:grouping val="standard"/>
        <c:ser>
          <c:idx val="1"/>
          <c:order val="1"/>
          <c:tx>
            <c:strRef>
              <c:f>dane!$Q$41</c:f>
              <c:strCache>
                <c:ptCount val="1"/>
                <c:pt idx="0">
                  <c:v>dynamika dochodów (2005=100)</c:v>
                </c:pt>
              </c:strCache>
            </c:strRef>
          </c:tx>
          <c:dLbls>
            <c:dLbl>
              <c:idx val="0"/>
              <c:layout>
                <c:manualLayout>
                  <c:x val="-6.7840332458442704E-2"/>
                  <c:y val="-3.7511665208515607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7.8951443569553817E-2"/>
                  <c:y val="-6.5289442986293383E-2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6.5062554680664922E-2"/>
                  <c:y val="-5.1400554097404488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6.5062554680664922E-2"/>
                  <c:y val="-8.3807961504811929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5.672922134733159E-2"/>
                  <c:y val="-4.6770924467774859E-2"/>
                </c:manualLayout>
              </c:layout>
              <c:dLblPos val="r"/>
              <c:showVal val="1"/>
            </c:dLbl>
            <c:dLbl>
              <c:idx val="5"/>
              <c:layout>
                <c:manualLayout>
                  <c:x val="-6.5062554680664922E-2"/>
                  <c:y val="-7.9178331875182306E-2"/>
                </c:manualLayout>
              </c:layout>
              <c:dLblPos val="r"/>
              <c:showVal val="1"/>
            </c:dLbl>
            <c:dLbl>
              <c:idx val="8"/>
              <c:layout>
                <c:manualLayout>
                  <c:x val="-6.5062554680664922E-2"/>
                  <c:y val="-4.6770924467774859E-2"/>
                </c:manualLayout>
              </c:layout>
              <c:dLblPos val="r"/>
              <c:showVal val="1"/>
            </c:dLbl>
            <c:dLbl>
              <c:idx val="9"/>
              <c:layout>
                <c:manualLayout>
                  <c:x val="-6.5062554680664922E-2"/>
                  <c:y val="-7.4548702245552642E-2"/>
                </c:manualLayout>
              </c:layout>
              <c:dLblPos val="r"/>
              <c:showVal val="1"/>
            </c:dLbl>
            <c:dLbl>
              <c:idx val="10"/>
              <c:layout>
                <c:manualLayout>
                  <c:x val="-6.5062554680664811E-2"/>
                  <c:y val="-3.7511665208515621E-2"/>
                </c:manualLayout>
              </c:layout>
              <c:dLblPos val="r"/>
              <c:showVal val="1"/>
            </c:dLbl>
            <c:dLblPos val="t"/>
            <c:showVal val="1"/>
          </c:dLbls>
          <c:val>
            <c:numRef>
              <c:f>dane!$Q$43:$Q$53</c:f>
              <c:numCache>
                <c:formatCode>#,##0.00</c:formatCode>
                <c:ptCount val="11"/>
                <c:pt idx="0">
                  <c:v>100</c:v>
                </c:pt>
                <c:pt idx="1">
                  <c:v>115.94732146866396</c:v>
                </c:pt>
                <c:pt idx="2">
                  <c:v>134.10830446802615</c:v>
                </c:pt>
                <c:pt idx="3">
                  <c:v>137.69900871889448</c:v>
                </c:pt>
                <c:pt idx="4">
                  <c:v>143.42620372424867</c:v>
                </c:pt>
                <c:pt idx="5">
                  <c:v>269.3113025620774</c:v>
                </c:pt>
                <c:pt idx="6">
                  <c:v>252.17322894250347</c:v>
                </c:pt>
                <c:pt idx="7">
                  <c:v>292.58124199618931</c:v>
                </c:pt>
                <c:pt idx="8">
                  <c:v>329.53639199403335</c:v>
                </c:pt>
                <c:pt idx="9">
                  <c:v>336.16555698756582</c:v>
                </c:pt>
                <c:pt idx="10">
                  <c:v>337.62208817889746</c:v>
                </c:pt>
              </c:numCache>
            </c:numRef>
          </c:val>
        </c:ser>
        <c:marker val="1"/>
        <c:axId val="113657344"/>
        <c:axId val="113655808"/>
      </c:lineChart>
      <c:catAx>
        <c:axId val="101438208"/>
        <c:scaling>
          <c:orientation val="minMax"/>
        </c:scaling>
        <c:axPos val="b"/>
        <c:numFmt formatCode="General" sourceLinked="1"/>
        <c:tickLblPos val="nextTo"/>
        <c:crossAx val="101439744"/>
        <c:crosses val="autoZero"/>
        <c:auto val="1"/>
        <c:lblAlgn val="ctr"/>
        <c:lblOffset val="100"/>
      </c:catAx>
      <c:valAx>
        <c:axId val="101439744"/>
        <c:scaling>
          <c:orientation val="minMax"/>
        </c:scaling>
        <c:axPos val="l"/>
        <c:majorGridlines/>
        <c:numFmt formatCode="#,##0.00" sourceLinked="1"/>
        <c:tickLblPos val="nextTo"/>
        <c:crossAx val="101438208"/>
        <c:crosses val="autoZero"/>
        <c:crossBetween val="between"/>
      </c:valAx>
      <c:valAx>
        <c:axId val="113655808"/>
        <c:scaling>
          <c:orientation val="minMax"/>
        </c:scaling>
        <c:axPos val="r"/>
        <c:numFmt formatCode="#,##0.00" sourceLinked="1"/>
        <c:tickLblPos val="nextTo"/>
        <c:crossAx val="113657344"/>
        <c:crosses val="max"/>
        <c:crossBetween val="between"/>
      </c:valAx>
      <c:catAx>
        <c:axId val="113657344"/>
        <c:scaling>
          <c:orientation val="minMax"/>
        </c:scaling>
        <c:delete val="1"/>
        <c:axPos val="b"/>
        <c:tickLblPos val="none"/>
        <c:crossAx val="113655808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l-PL"/>
  <c:style val="1"/>
  <c:chart>
    <c:plotArea>
      <c:layout/>
      <c:lineChart>
        <c:grouping val="standard"/>
        <c:ser>
          <c:idx val="0"/>
          <c:order val="0"/>
          <c:tx>
            <c:strRef>
              <c:f>dane!$Q$41</c:f>
              <c:strCache>
                <c:ptCount val="1"/>
                <c:pt idx="0">
                  <c:v>dynamika dochodów (2005=100)</c:v>
                </c:pt>
              </c:strCache>
            </c:strRef>
          </c:tx>
          <c:dLbls>
            <c:dLbl>
              <c:idx val="0"/>
              <c:delete val="1"/>
            </c:dLbl>
            <c:dLbl>
              <c:idx val="5"/>
              <c:layout>
                <c:manualLayout>
                  <c:x val="-4.7284776902887148E-2"/>
                  <c:y val="4.8576480023330426E-2"/>
                </c:manualLayout>
              </c:layout>
              <c:dLblPos val="r"/>
              <c:showVal val="1"/>
            </c:dLbl>
            <c:dLblPos val="b"/>
            <c:showVal val="1"/>
          </c:dLbls>
          <c:cat>
            <c:numRef>
              <c:f>dane!$A$3:$A$13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dane!$Q$43:$Q$53</c:f>
              <c:numCache>
                <c:formatCode>#,##0.00</c:formatCode>
                <c:ptCount val="11"/>
                <c:pt idx="0">
                  <c:v>100</c:v>
                </c:pt>
                <c:pt idx="1">
                  <c:v>115.94732146866396</c:v>
                </c:pt>
                <c:pt idx="2">
                  <c:v>134.10830446802615</c:v>
                </c:pt>
                <c:pt idx="3">
                  <c:v>137.69900871889448</c:v>
                </c:pt>
                <c:pt idx="4">
                  <c:v>143.42620372424867</c:v>
                </c:pt>
                <c:pt idx="5">
                  <c:v>269.3113025620774</c:v>
                </c:pt>
                <c:pt idx="6">
                  <c:v>252.17322894250347</c:v>
                </c:pt>
                <c:pt idx="7">
                  <c:v>292.58124199618931</c:v>
                </c:pt>
                <c:pt idx="8">
                  <c:v>329.53639199403335</c:v>
                </c:pt>
                <c:pt idx="9">
                  <c:v>336.16555698756582</c:v>
                </c:pt>
                <c:pt idx="10">
                  <c:v>337.62208817889746</c:v>
                </c:pt>
              </c:numCache>
            </c:numRef>
          </c:val>
        </c:ser>
        <c:ser>
          <c:idx val="1"/>
          <c:order val="1"/>
          <c:tx>
            <c:strRef>
              <c:f>dane!$K$54</c:f>
              <c:strCache>
                <c:ptCount val="1"/>
                <c:pt idx="0">
                  <c:v>dynamika nakładów inwestycyjnych (2005=100)</c:v>
                </c:pt>
              </c:strCache>
            </c:strRef>
          </c:tx>
          <c:dLbls>
            <c:dLblPos val="t"/>
            <c:showVal val="1"/>
          </c:dLbls>
          <c:cat>
            <c:numRef>
              <c:f>dane!$A$3:$A$13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dane!$K$56:$K$66</c:f>
              <c:numCache>
                <c:formatCode>#,##0.00</c:formatCode>
                <c:ptCount val="11"/>
                <c:pt idx="0">
                  <c:v>100</c:v>
                </c:pt>
                <c:pt idx="1">
                  <c:v>129.77501843202975</c:v>
                </c:pt>
                <c:pt idx="2">
                  <c:v>157.10657620535309</c:v>
                </c:pt>
                <c:pt idx="3">
                  <c:v>174.53798925141001</c:v>
                </c:pt>
                <c:pt idx="4">
                  <c:v>169.07722469289479</c:v>
                </c:pt>
                <c:pt idx="5">
                  <c:v>280.66752456428014</c:v>
                </c:pt>
                <c:pt idx="6">
                  <c:v>294.7429877119676</c:v>
                </c:pt>
                <c:pt idx="7">
                  <c:v>346.51717675535292</c:v>
                </c:pt>
                <c:pt idx="8">
                  <c:v>390.64279271433287</c:v>
                </c:pt>
                <c:pt idx="9">
                  <c:v>422.73698828631626</c:v>
                </c:pt>
                <c:pt idx="10">
                  <c:v>428.87687634762653</c:v>
                </c:pt>
              </c:numCache>
            </c:numRef>
          </c:val>
        </c:ser>
        <c:marker val="1"/>
        <c:axId val="113682688"/>
        <c:axId val="113700864"/>
      </c:lineChart>
      <c:catAx>
        <c:axId val="113682688"/>
        <c:scaling>
          <c:orientation val="minMax"/>
        </c:scaling>
        <c:axPos val="b"/>
        <c:numFmt formatCode="General" sourceLinked="1"/>
        <c:tickLblPos val="nextTo"/>
        <c:crossAx val="113700864"/>
        <c:crosses val="autoZero"/>
        <c:auto val="1"/>
        <c:lblAlgn val="ctr"/>
        <c:lblOffset val="100"/>
      </c:catAx>
      <c:valAx>
        <c:axId val="113700864"/>
        <c:scaling>
          <c:orientation val="minMax"/>
        </c:scaling>
        <c:axPos val="l"/>
        <c:majorGridlines/>
        <c:numFmt formatCode="#,##0.00" sourceLinked="1"/>
        <c:tickLblPos val="nextTo"/>
        <c:crossAx val="113682688"/>
        <c:crosses val="autoZero"/>
        <c:crossBetween val="between"/>
      </c:valAx>
    </c:plotArea>
    <c:legend>
      <c:legendPos val="b"/>
      <c:layout/>
    </c:legend>
    <c:plotVisOnly val="1"/>
  </c:chart>
  <c:txPr>
    <a:bodyPr/>
    <a:lstStyle/>
    <a:p>
      <a:pPr>
        <a:defRPr sz="900"/>
      </a:pPr>
      <a:endParaRPr lang="pl-PL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33</xdr:row>
      <xdr:rowOff>19050</xdr:rowOff>
    </xdr:from>
    <xdr:to>
      <xdr:col>9</xdr:col>
      <xdr:colOff>504825</xdr:colOff>
      <xdr:row>50</xdr:row>
      <xdr:rowOff>28575</xdr:rowOff>
    </xdr:to>
    <xdr:graphicFrame macro="">
      <xdr:nvGraphicFramePr>
        <xdr:cNvPr id="3" name="Wykres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123824</xdr:colOff>
      <xdr:row>52</xdr:row>
      <xdr:rowOff>142874</xdr:rowOff>
    </xdr:from>
    <xdr:to>
      <xdr:col>9</xdr:col>
      <xdr:colOff>466724</xdr:colOff>
      <xdr:row>70</xdr:row>
      <xdr:rowOff>57149</xdr:rowOff>
    </xdr:to>
    <xdr:graphicFrame macro="">
      <xdr:nvGraphicFramePr>
        <xdr:cNvPr id="4" name="Wykres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47624</xdr:colOff>
      <xdr:row>67</xdr:row>
      <xdr:rowOff>38100</xdr:rowOff>
    </xdr:from>
    <xdr:to>
      <xdr:col>15</xdr:col>
      <xdr:colOff>1009650</xdr:colOff>
      <xdr:row>83</xdr:row>
      <xdr:rowOff>104776</xdr:rowOff>
    </xdr:to>
    <xdr:graphicFrame macro="">
      <xdr:nvGraphicFramePr>
        <xdr:cNvPr id="5" name="Wykres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15</xdr:col>
      <xdr:colOff>190500</xdr:colOff>
      <xdr:row>54</xdr:row>
      <xdr:rowOff>95250</xdr:rowOff>
    </xdr:from>
    <xdr:to>
      <xdr:col>18</xdr:col>
      <xdr:colOff>200025</xdr:colOff>
      <xdr:row>71</xdr:row>
      <xdr:rowOff>85725</xdr:rowOff>
    </xdr:to>
    <xdr:graphicFrame macro="">
      <xdr:nvGraphicFramePr>
        <xdr:cNvPr id="7" name="Wykres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18</xdr:col>
      <xdr:colOff>704850</xdr:colOff>
      <xdr:row>54</xdr:row>
      <xdr:rowOff>66675</xdr:rowOff>
    </xdr:from>
    <xdr:to>
      <xdr:col>22</xdr:col>
      <xdr:colOff>276225</xdr:colOff>
      <xdr:row>71</xdr:row>
      <xdr:rowOff>57150</xdr:rowOff>
    </xdr:to>
    <xdr:graphicFrame macro="">
      <xdr:nvGraphicFramePr>
        <xdr:cNvPr id="8" name="Wykres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66"/>
  <sheetViews>
    <sheetView tabSelected="1" workbookViewId="0">
      <pane xSplit="1" ySplit="1" topLeftCell="I2" activePane="bottomRight" state="frozen"/>
      <selection pane="topRight" activeCell="B1" sqref="B1"/>
      <selection pane="bottomLeft" activeCell="A2" sqref="A2"/>
      <selection pane="bottomRight" activeCell="K1" sqref="K1:N1"/>
    </sheetView>
  </sheetViews>
  <sheetFormatPr defaultRowHeight="12.75"/>
  <cols>
    <col min="1" max="1" width="9" style="1"/>
    <col min="2" max="2" width="9.875" style="1" bestFit="1" customWidth="1"/>
    <col min="3" max="7" width="9.25" style="1" bestFit="1" customWidth="1"/>
    <col min="8" max="9" width="10.75" style="1" bestFit="1" customWidth="1"/>
    <col min="10" max="10" width="12.75" style="1" bestFit="1" customWidth="1"/>
    <col min="11" max="11" width="13" style="1" bestFit="1" customWidth="1"/>
    <col min="12" max="12" width="13.75" style="1" bestFit="1" customWidth="1"/>
    <col min="13" max="14" width="13" style="1" bestFit="1" customWidth="1"/>
    <col min="15" max="15" width="14.75" style="1" bestFit="1" customWidth="1"/>
    <col min="16" max="16" width="25.25" style="1" bestFit="1" customWidth="1"/>
    <col min="17" max="17" width="22.875" style="1" customWidth="1"/>
    <col min="18" max="18" width="11.75" style="1" bestFit="1" customWidth="1"/>
    <col min="19" max="19" width="28.125" style="1" customWidth="1"/>
    <col min="20" max="20" width="19.5" style="1" customWidth="1"/>
    <col min="21" max="16384" width="9" style="1"/>
  </cols>
  <sheetData>
    <row r="1" spans="1:20" s="2" customFormat="1" ht="14.25" customHeight="1">
      <c r="A1" s="3"/>
      <c r="B1" s="26" t="s">
        <v>8</v>
      </c>
      <c r="C1" s="26"/>
      <c r="D1" s="26"/>
      <c r="E1" s="26"/>
      <c r="F1" s="26"/>
      <c r="G1" s="26"/>
      <c r="H1" s="26"/>
      <c r="I1" s="26"/>
      <c r="J1" s="26"/>
      <c r="K1" s="26" t="s">
        <v>12</v>
      </c>
      <c r="L1" s="26"/>
      <c r="M1" s="26"/>
      <c r="N1" s="26"/>
      <c r="O1" s="27" t="s">
        <v>15</v>
      </c>
      <c r="P1" s="28"/>
      <c r="Q1" s="3" t="s">
        <v>16</v>
      </c>
      <c r="R1" s="26" t="s">
        <v>18</v>
      </c>
      <c r="S1" s="26"/>
      <c r="T1" s="26" t="s">
        <v>35</v>
      </c>
    </row>
    <row r="2" spans="1:20" s="2" customFormat="1">
      <c r="A2" s="3"/>
      <c r="B2" s="4" t="s">
        <v>9</v>
      </c>
      <c r="C2" s="3" t="s">
        <v>0</v>
      </c>
      <c r="D2" s="3" t="s">
        <v>1</v>
      </c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4" t="s">
        <v>9</v>
      </c>
      <c r="L2" s="3" t="s">
        <v>10</v>
      </c>
      <c r="M2" s="3" t="s">
        <v>11</v>
      </c>
      <c r="N2" s="3" t="s">
        <v>13</v>
      </c>
      <c r="O2" s="4" t="s">
        <v>9</v>
      </c>
      <c r="P2" s="6" t="s">
        <v>14</v>
      </c>
      <c r="Q2" s="4" t="s">
        <v>17</v>
      </c>
      <c r="R2" s="3" t="s">
        <v>19</v>
      </c>
      <c r="S2" s="3" t="s">
        <v>20</v>
      </c>
      <c r="T2" s="26"/>
    </row>
    <row r="3" spans="1:20">
      <c r="A3" s="5">
        <v>2005</v>
      </c>
      <c r="B3" s="7">
        <v>2733364</v>
      </c>
      <c r="C3" s="8">
        <v>946679</v>
      </c>
      <c r="D3" s="8">
        <v>446962</v>
      </c>
      <c r="E3" s="8">
        <v>585479</v>
      </c>
      <c r="F3" s="8">
        <v>388513</v>
      </c>
      <c r="G3" s="8">
        <v>167793</v>
      </c>
      <c r="H3" s="8">
        <v>77245</v>
      </c>
      <c r="I3" s="8">
        <v>99156</v>
      </c>
      <c r="J3" s="8">
        <v>21536</v>
      </c>
      <c r="K3" s="7">
        <v>2398</v>
      </c>
      <c r="L3" s="8">
        <v>842.7</v>
      </c>
      <c r="M3" s="8">
        <v>841.1</v>
      </c>
      <c r="N3" s="8">
        <v>362.4</v>
      </c>
      <c r="O3" s="7">
        <v>63337.2</v>
      </c>
      <c r="P3" s="9">
        <v>56563.4</v>
      </c>
      <c r="Q3" s="7">
        <v>31586</v>
      </c>
      <c r="R3" s="8">
        <v>4598</v>
      </c>
      <c r="S3" s="8">
        <v>319376.31</v>
      </c>
      <c r="T3" s="16">
        <f>K3/Q3</f>
        <v>7.5919711264484269E-2</v>
      </c>
    </row>
    <row r="4" spans="1:20">
      <c r="A4" s="5">
        <v>2006</v>
      </c>
      <c r="B4" s="7">
        <v>2598624</v>
      </c>
      <c r="C4" s="8">
        <v>788206</v>
      </c>
      <c r="D4" s="8">
        <v>419069</v>
      </c>
      <c r="E4" s="8">
        <v>611078</v>
      </c>
      <c r="F4" s="8">
        <v>415289</v>
      </c>
      <c r="G4" s="8">
        <v>169660</v>
      </c>
      <c r="H4" s="8">
        <v>78098</v>
      </c>
      <c r="I4" s="8">
        <v>94783</v>
      </c>
      <c r="J4" s="8">
        <v>22441</v>
      </c>
      <c r="K4" s="7">
        <v>2958.6</v>
      </c>
      <c r="L4" s="8">
        <v>1162.8</v>
      </c>
      <c r="M4" s="8">
        <v>954.9</v>
      </c>
      <c r="N4" s="8">
        <v>459.2</v>
      </c>
      <c r="O4" s="7">
        <v>65081.7</v>
      </c>
      <c r="P4" s="9">
        <v>58190.5</v>
      </c>
      <c r="Q4" s="7">
        <v>34817.800000000003</v>
      </c>
      <c r="R4" s="8">
        <v>5173</v>
      </c>
      <c r="S4" s="8">
        <v>455869.89</v>
      </c>
      <c r="T4" s="16">
        <f t="shared" ref="T4:T13" si="0">K4/Q4</f>
        <v>8.4973777780330745E-2</v>
      </c>
    </row>
    <row r="5" spans="1:20">
      <c r="A5" s="5">
        <v>2007</v>
      </c>
      <c r="B5" s="7">
        <v>2579178</v>
      </c>
      <c r="C5" s="8">
        <v>771134</v>
      </c>
      <c r="D5" s="8">
        <v>422610</v>
      </c>
      <c r="E5" s="8">
        <v>614264</v>
      </c>
      <c r="F5" s="8">
        <v>400152</v>
      </c>
      <c r="G5" s="8">
        <v>166595</v>
      </c>
      <c r="H5" s="8">
        <v>77597</v>
      </c>
      <c r="I5" s="8">
        <v>102723</v>
      </c>
      <c r="J5" s="8">
        <v>24104</v>
      </c>
      <c r="K5" s="7">
        <v>3554.9</v>
      </c>
      <c r="L5" s="8">
        <v>1400.5</v>
      </c>
      <c r="M5" s="8">
        <v>1150.2</v>
      </c>
      <c r="N5" s="8">
        <v>564.79999999999995</v>
      </c>
      <c r="O5" s="7">
        <v>81531</v>
      </c>
      <c r="P5" s="9">
        <v>72877.8</v>
      </c>
      <c r="Q5" s="7">
        <v>39970</v>
      </c>
      <c r="R5" s="8">
        <v>4248</v>
      </c>
      <c r="S5" s="8">
        <v>474186.33</v>
      </c>
      <c r="T5" s="16">
        <f t="shared" si="0"/>
        <v>8.8939204403302483E-2</v>
      </c>
    </row>
    <row r="6" spans="1:20">
      <c r="A6" s="5">
        <v>2008</v>
      </c>
      <c r="B6" s="7">
        <v>2565969</v>
      </c>
      <c r="C6" s="8">
        <v>755598</v>
      </c>
      <c r="D6" s="8">
        <v>428519</v>
      </c>
      <c r="E6" s="8">
        <v>603852</v>
      </c>
      <c r="F6" s="8">
        <v>412302</v>
      </c>
      <c r="G6" s="8">
        <v>164588</v>
      </c>
      <c r="H6" s="8">
        <v>77059</v>
      </c>
      <c r="I6" s="8">
        <v>98727</v>
      </c>
      <c r="J6" s="8">
        <v>25324</v>
      </c>
      <c r="K6" s="7">
        <v>3929.1</v>
      </c>
      <c r="L6" s="8">
        <v>1449.3</v>
      </c>
      <c r="M6" s="8">
        <v>1345.8</v>
      </c>
      <c r="N6" s="8">
        <v>655.9</v>
      </c>
      <c r="O6" s="7">
        <v>83126.5</v>
      </c>
      <c r="P6" s="9">
        <v>73440.399999999994</v>
      </c>
      <c r="Q6" s="7">
        <v>40830</v>
      </c>
      <c r="R6" s="8">
        <v>1174</v>
      </c>
      <c r="S6" s="8">
        <v>182172.88</v>
      </c>
      <c r="T6" s="16">
        <f t="shared" si="0"/>
        <v>9.6230712711241728E-2</v>
      </c>
    </row>
    <row r="7" spans="1:20">
      <c r="A7" s="5">
        <v>2009</v>
      </c>
      <c r="B7" s="7">
        <v>2501337</v>
      </c>
      <c r="C7" s="8">
        <v>731734</v>
      </c>
      <c r="D7" s="8">
        <v>413342</v>
      </c>
      <c r="E7" s="8">
        <v>596795</v>
      </c>
      <c r="F7" s="8">
        <v>390739</v>
      </c>
      <c r="G7" s="8">
        <v>166521</v>
      </c>
      <c r="H7" s="8">
        <v>77519</v>
      </c>
      <c r="I7" s="8">
        <v>97742</v>
      </c>
      <c r="J7" s="8">
        <v>26944</v>
      </c>
      <c r="K7" s="7">
        <v>3710.3</v>
      </c>
      <c r="L7" s="8">
        <v>1315.6</v>
      </c>
      <c r="M7" s="8">
        <v>1355.4</v>
      </c>
      <c r="N7" s="8">
        <v>566.20000000000005</v>
      </c>
      <c r="O7" s="7">
        <v>79706.600000000006</v>
      </c>
      <c r="P7" s="9">
        <v>70288.2</v>
      </c>
      <c r="Q7" s="7">
        <v>41457</v>
      </c>
      <c r="R7" s="8">
        <v>950</v>
      </c>
      <c r="S7" s="8">
        <v>133349</v>
      </c>
      <c r="T7" s="16">
        <f t="shared" si="0"/>
        <v>8.9497551680054035E-2</v>
      </c>
    </row>
    <row r="8" spans="1:20">
      <c r="A8" s="10">
        <v>2010</v>
      </c>
      <c r="B8" s="11">
        <v>1509148</v>
      </c>
      <c r="C8" s="11">
        <v>24876</v>
      </c>
      <c r="D8" s="11">
        <v>300590</v>
      </c>
      <c r="E8" s="11">
        <v>489772</v>
      </c>
      <c r="F8" s="11">
        <v>346321</v>
      </c>
      <c r="G8" s="11">
        <v>151517</v>
      </c>
      <c r="H8" s="11">
        <v>72019</v>
      </c>
      <c r="I8" s="11">
        <v>97029</v>
      </c>
      <c r="J8" s="11">
        <v>27024</v>
      </c>
      <c r="K8" s="11">
        <v>3716</v>
      </c>
      <c r="L8" s="11">
        <v>1281.5999999999999</v>
      </c>
      <c r="M8" s="11">
        <v>1424.3</v>
      </c>
      <c r="N8" s="11">
        <v>541.1</v>
      </c>
      <c r="O8" s="11">
        <v>84484.2</v>
      </c>
      <c r="P8" s="12">
        <v>74573.3</v>
      </c>
      <c r="Q8" s="11">
        <v>46966</v>
      </c>
      <c r="R8" s="11">
        <v>1226</v>
      </c>
      <c r="S8" s="11">
        <v>177289.01</v>
      </c>
      <c r="T8" s="17">
        <f t="shared" si="0"/>
        <v>7.9121066303283222E-2</v>
      </c>
    </row>
    <row r="9" spans="1:20">
      <c r="A9" s="5">
        <v>2011</v>
      </c>
      <c r="B9" s="7">
        <v>1656701</v>
      </c>
      <c r="C9" s="8">
        <v>38163</v>
      </c>
      <c r="D9" s="8">
        <v>377639</v>
      </c>
      <c r="E9" s="8">
        <v>545719</v>
      </c>
      <c r="F9" s="8">
        <v>338138</v>
      </c>
      <c r="G9" s="8">
        <v>158381</v>
      </c>
      <c r="H9" s="8">
        <v>74118</v>
      </c>
      <c r="I9" s="8">
        <v>98014</v>
      </c>
      <c r="J9" s="8">
        <v>26529</v>
      </c>
      <c r="K9" s="7">
        <v>4283.8999999999996</v>
      </c>
      <c r="L9" s="8">
        <v>1570.4</v>
      </c>
      <c r="M9" s="8">
        <v>1579.9</v>
      </c>
      <c r="N9" s="8">
        <v>588.70000000000005</v>
      </c>
      <c r="O9" s="7">
        <v>100674.4</v>
      </c>
      <c r="P9" s="9">
        <v>90279.3</v>
      </c>
      <c r="Q9" s="7">
        <v>48277</v>
      </c>
      <c r="R9" s="8">
        <v>1119</v>
      </c>
      <c r="S9" s="8">
        <v>167803.48</v>
      </c>
      <c r="T9" s="16">
        <f t="shared" si="0"/>
        <v>8.8735836940986385E-2</v>
      </c>
    </row>
    <row r="10" spans="1:20">
      <c r="A10" s="5">
        <v>2012</v>
      </c>
      <c r="B10" s="7">
        <v>1477852</v>
      </c>
      <c r="C10" s="8">
        <v>21450</v>
      </c>
      <c r="D10" s="8">
        <v>286755</v>
      </c>
      <c r="E10" s="8">
        <v>472169</v>
      </c>
      <c r="F10" s="8">
        <v>349367</v>
      </c>
      <c r="G10" s="8">
        <v>143832</v>
      </c>
      <c r="H10" s="8">
        <v>73689</v>
      </c>
      <c r="I10" s="8">
        <v>101419</v>
      </c>
      <c r="J10" s="8">
        <v>29170</v>
      </c>
      <c r="K10" s="7">
        <v>4492.7</v>
      </c>
      <c r="L10" s="8">
        <v>1597</v>
      </c>
      <c r="M10" s="8">
        <v>1706.5</v>
      </c>
      <c r="N10" s="8">
        <v>679.6</v>
      </c>
      <c r="O10" s="7">
        <v>103114</v>
      </c>
      <c r="P10" s="9">
        <v>91534.3</v>
      </c>
      <c r="Q10" s="7">
        <v>49966</v>
      </c>
      <c r="R10" s="8">
        <v>899</v>
      </c>
      <c r="S10" s="8">
        <v>176343.2</v>
      </c>
      <c r="T10" s="16">
        <f t="shared" si="0"/>
        <v>8.9915142296761799E-2</v>
      </c>
    </row>
    <row r="11" spans="1:20">
      <c r="A11" s="5">
        <v>2013</v>
      </c>
      <c r="B11" s="7">
        <v>1429006</v>
      </c>
      <c r="C11" s="8">
        <v>34375</v>
      </c>
      <c r="D11" s="8">
        <v>277572</v>
      </c>
      <c r="E11" s="8">
        <v>455268</v>
      </c>
      <c r="F11" s="8">
        <v>315227</v>
      </c>
      <c r="G11" s="8">
        <v>141295</v>
      </c>
      <c r="H11" s="8">
        <v>70203</v>
      </c>
      <c r="I11" s="8">
        <v>103246</v>
      </c>
      <c r="J11" s="8">
        <v>31820</v>
      </c>
      <c r="K11" s="7">
        <v>4897.3999999999996</v>
      </c>
      <c r="L11" s="8">
        <v>1951.4</v>
      </c>
      <c r="M11" s="8">
        <v>1727.8</v>
      </c>
      <c r="N11" s="8">
        <v>647.79999999999995</v>
      </c>
      <c r="O11" s="7">
        <v>107503.6</v>
      </c>
      <c r="P11" s="9">
        <v>95272.8</v>
      </c>
      <c r="Q11" s="7">
        <v>54417</v>
      </c>
      <c r="R11" s="8">
        <v>1402</v>
      </c>
      <c r="S11" s="8">
        <v>264469.90000000002</v>
      </c>
      <c r="T11" s="16">
        <f t="shared" si="0"/>
        <v>8.9997611040667433E-2</v>
      </c>
    </row>
    <row r="12" spans="1:20">
      <c r="A12" s="5">
        <v>2014</v>
      </c>
      <c r="B12" s="7">
        <v>1413028</v>
      </c>
      <c r="C12" s="8">
        <v>31383</v>
      </c>
      <c r="D12" s="8">
        <v>261698</v>
      </c>
      <c r="E12" s="8">
        <v>457278</v>
      </c>
      <c r="F12" s="8">
        <v>309645</v>
      </c>
      <c r="G12" s="8">
        <v>147295</v>
      </c>
      <c r="H12" s="8">
        <v>70152</v>
      </c>
      <c r="I12" s="8">
        <v>102519</v>
      </c>
      <c r="J12" s="8">
        <v>33058</v>
      </c>
      <c r="K12" s="7">
        <v>5240.5</v>
      </c>
      <c r="L12" s="8">
        <v>2241.4</v>
      </c>
      <c r="M12" s="8">
        <v>1681.5</v>
      </c>
      <c r="N12" s="8">
        <v>736.3</v>
      </c>
      <c r="O12" s="7">
        <v>105344.9</v>
      </c>
      <c r="P12" s="9">
        <v>93583.7</v>
      </c>
      <c r="Q12" s="7">
        <v>54891</v>
      </c>
      <c r="R12" s="8">
        <v>769</v>
      </c>
      <c r="S12" s="8">
        <v>168585.93</v>
      </c>
      <c r="T12" s="16">
        <f t="shared" si="0"/>
        <v>9.547102439379862E-2</v>
      </c>
    </row>
    <row r="13" spans="1:20">
      <c r="A13" s="5">
        <v>2015</v>
      </c>
      <c r="B13" s="7">
        <v>1409649</v>
      </c>
      <c r="C13" s="8">
        <v>27621</v>
      </c>
      <c r="D13" s="8">
        <v>253668</v>
      </c>
      <c r="E13" s="8">
        <v>453354</v>
      </c>
      <c r="F13" s="8">
        <v>322590</v>
      </c>
      <c r="G13" s="8">
        <v>145859</v>
      </c>
      <c r="H13" s="8">
        <v>71376</v>
      </c>
      <c r="I13" s="8">
        <v>102270</v>
      </c>
      <c r="J13" s="8">
        <v>32910</v>
      </c>
      <c r="K13" s="7">
        <v>5303.9</v>
      </c>
      <c r="L13" s="8">
        <v>2286.6</v>
      </c>
      <c r="M13" s="8">
        <v>1755</v>
      </c>
      <c r="N13" s="8">
        <v>689.5</v>
      </c>
      <c r="O13" s="7">
        <v>98638.3</v>
      </c>
      <c r="P13" s="9">
        <v>86586</v>
      </c>
      <c r="Q13" s="7">
        <v>54997</v>
      </c>
      <c r="R13" s="8" t="s">
        <v>21</v>
      </c>
      <c r="S13" s="8" t="s">
        <v>21</v>
      </c>
      <c r="T13" s="16">
        <f t="shared" si="0"/>
        <v>9.6439805807589499E-2</v>
      </c>
    </row>
    <row r="15" spans="1:20">
      <c r="A15" s="3"/>
      <c r="B15" s="26" t="s">
        <v>22</v>
      </c>
      <c r="C15" s="26"/>
      <c r="D15" s="26"/>
      <c r="E15" s="26"/>
      <c r="F15" s="26"/>
      <c r="G15" s="26"/>
      <c r="H15" s="26"/>
      <c r="I15" s="26"/>
      <c r="J15" s="26"/>
      <c r="K15" s="26" t="s">
        <v>24</v>
      </c>
      <c r="L15" s="26"/>
      <c r="M15" s="26"/>
      <c r="N15" s="26"/>
      <c r="O15" s="26" t="s">
        <v>27</v>
      </c>
      <c r="P15" s="26"/>
      <c r="Q15" s="3" t="s">
        <v>28</v>
      </c>
      <c r="R15" s="26" t="s">
        <v>18</v>
      </c>
      <c r="S15" s="26"/>
    </row>
    <row r="16" spans="1:20">
      <c r="A16" s="3"/>
      <c r="B16" s="4" t="s">
        <v>9</v>
      </c>
      <c r="C16" s="3" t="s">
        <v>0</v>
      </c>
      <c r="D16" s="3" t="s">
        <v>1</v>
      </c>
      <c r="E16" s="3" t="s">
        <v>2</v>
      </c>
      <c r="F16" s="3" t="s">
        <v>3</v>
      </c>
      <c r="G16" s="3" t="s">
        <v>4</v>
      </c>
      <c r="H16" s="3" t="s">
        <v>5</v>
      </c>
      <c r="I16" s="3" t="s">
        <v>6</v>
      </c>
      <c r="J16" s="3" t="s">
        <v>7</v>
      </c>
      <c r="K16" s="4" t="s">
        <v>9</v>
      </c>
      <c r="L16" s="3" t="s">
        <v>10</v>
      </c>
      <c r="M16" s="3" t="s">
        <v>11</v>
      </c>
      <c r="N16" s="3" t="s">
        <v>13</v>
      </c>
      <c r="O16" s="4" t="s">
        <v>9</v>
      </c>
      <c r="P16" s="6" t="s">
        <v>14</v>
      </c>
      <c r="Q16" s="4" t="s">
        <v>17</v>
      </c>
      <c r="R16" s="3" t="s">
        <v>19</v>
      </c>
      <c r="S16" s="3" t="s">
        <v>31</v>
      </c>
    </row>
    <row r="17" spans="1:19">
      <c r="A17" s="5">
        <v>2005</v>
      </c>
      <c r="B17" s="7">
        <v>100</v>
      </c>
      <c r="C17" s="8">
        <v>100</v>
      </c>
      <c r="D17" s="8">
        <v>100</v>
      </c>
      <c r="E17" s="8">
        <v>100</v>
      </c>
      <c r="F17" s="8">
        <v>100</v>
      </c>
      <c r="G17" s="8">
        <v>100</v>
      </c>
      <c r="H17" s="8">
        <v>100</v>
      </c>
      <c r="I17" s="8">
        <v>100</v>
      </c>
      <c r="J17" s="8">
        <v>100</v>
      </c>
      <c r="K17" s="7">
        <f>K3*1000000</f>
        <v>2398000000</v>
      </c>
      <c r="L17" s="13">
        <f t="shared" ref="L17:Q17" si="1">L3*1000000</f>
        <v>842700000</v>
      </c>
      <c r="M17" s="13">
        <f t="shared" si="1"/>
        <v>841100000</v>
      </c>
      <c r="N17" s="13">
        <f t="shared" si="1"/>
        <v>362400000</v>
      </c>
      <c r="O17" s="7">
        <f t="shared" si="1"/>
        <v>63337200000</v>
      </c>
      <c r="P17" s="13">
        <f t="shared" si="1"/>
        <v>56563400000</v>
      </c>
      <c r="Q17" s="7">
        <f t="shared" si="1"/>
        <v>31586000000</v>
      </c>
      <c r="R17" s="8">
        <v>4598</v>
      </c>
      <c r="S17" s="8">
        <f>S3*1000</f>
        <v>319376310</v>
      </c>
    </row>
    <row r="18" spans="1:19">
      <c r="A18" s="5">
        <v>2006</v>
      </c>
      <c r="B18" s="7">
        <f>B4/$B$3*100</f>
        <v>95.070543110979727</v>
      </c>
      <c r="C18" s="8">
        <f>C4/$C$3*100</f>
        <v>83.260112456281377</v>
      </c>
      <c r="D18" s="8">
        <f>D4/$D$3*100</f>
        <v>93.75942473856837</v>
      </c>
      <c r="E18" s="8">
        <f>E4/$E$3*100</f>
        <v>104.37231736748885</v>
      </c>
      <c r="F18" s="8">
        <f>F4/$F$3*100</f>
        <v>106.89191867453599</v>
      </c>
      <c r="G18" s="8">
        <f>G4/$G$3*100</f>
        <v>101.11268050514622</v>
      </c>
      <c r="H18" s="8">
        <f>H4/$H$3*100</f>
        <v>101.10427859408375</v>
      </c>
      <c r="I18" s="8">
        <f>I4/$I$3*100</f>
        <v>95.58977772399048</v>
      </c>
      <c r="J18" s="8">
        <f>J4/$J$3*100</f>
        <v>104.20226597325409</v>
      </c>
      <c r="K18" s="7">
        <f t="shared" ref="K18:P27" si="2">K4*1000000</f>
        <v>2958600000</v>
      </c>
      <c r="L18" s="13">
        <f t="shared" si="2"/>
        <v>1162800000</v>
      </c>
      <c r="M18" s="13">
        <f t="shared" si="2"/>
        <v>954900000</v>
      </c>
      <c r="N18" s="13">
        <f t="shared" si="2"/>
        <v>459200000</v>
      </c>
      <c r="O18" s="7">
        <f t="shared" si="2"/>
        <v>65081700000</v>
      </c>
      <c r="P18" s="13">
        <f t="shared" si="2"/>
        <v>58190500000</v>
      </c>
      <c r="Q18" s="7">
        <f t="shared" ref="Q18" si="3">Q4*1000000</f>
        <v>34817800000</v>
      </c>
      <c r="R18" s="8">
        <v>5173</v>
      </c>
      <c r="S18" s="8">
        <f t="shared" ref="S18:S26" si="4">S4*1000</f>
        <v>455869890</v>
      </c>
    </row>
    <row r="19" spans="1:19">
      <c r="A19" s="5">
        <v>2007</v>
      </c>
      <c r="B19" s="7">
        <f t="shared" ref="B19:B27" si="5">B5/$B$3*100</f>
        <v>94.359112068498746</v>
      </c>
      <c r="C19" s="8">
        <f t="shared" ref="C19:C27" si="6">C5/$C$3*100</f>
        <v>81.456755669028254</v>
      </c>
      <c r="D19" s="8">
        <f t="shared" ref="D19:D27" si="7">D5/$D$3*100</f>
        <v>94.551662109978025</v>
      </c>
      <c r="E19" s="8">
        <f t="shared" ref="E19:E27" si="8">E5/$E$3*100</f>
        <v>104.91648718399806</v>
      </c>
      <c r="F19" s="8">
        <f t="shared" ref="F19:F27" si="9">F5/$F$3*100</f>
        <v>102.99578135094578</v>
      </c>
      <c r="G19" s="8">
        <f t="shared" ref="G19:G27" si="10">G5/$G$3*100</f>
        <v>99.286025042761011</v>
      </c>
      <c r="H19" s="8">
        <f t="shared" ref="H19:H27" si="11">H5/$H$3*100</f>
        <v>100.45569292510844</v>
      </c>
      <c r="I19" s="8">
        <f t="shared" ref="I19:I27" si="12">I5/$I$3*100</f>
        <v>103.59736173302674</v>
      </c>
      <c r="J19" s="8">
        <f t="shared" ref="J19:J27" si="13">J5/$J$3*100</f>
        <v>111.92421991084696</v>
      </c>
      <c r="K19" s="7">
        <f t="shared" si="2"/>
        <v>3554900000</v>
      </c>
      <c r="L19" s="13">
        <f t="shared" si="2"/>
        <v>1400500000</v>
      </c>
      <c r="M19" s="13">
        <f t="shared" si="2"/>
        <v>1150200000</v>
      </c>
      <c r="N19" s="13">
        <f t="shared" si="2"/>
        <v>564800000</v>
      </c>
      <c r="O19" s="7">
        <f t="shared" si="2"/>
        <v>81531000000</v>
      </c>
      <c r="P19" s="13">
        <f t="shared" si="2"/>
        <v>72877800000</v>
      </c>
      <c r="Q19" s="7">
        <f t="shared" ref="Q19" si="14">Q5*1000000</f>
        <v>39970000000</v>
      </c>
      <c r="R19" s="8">
        <v>4248</v>
      </c>
      <c r="S19" s="8">
        <f t="shared" si="4"/>
        <v>474186330</v>
      </c>
    </row>
    <row r="20" spans="1:19">
      <c r="A20" s="5">
        <v>2008</v>
      </c>
      <c r="B20" s="7">
        <f t="shared" si="5"/>
        <v>93.875861392774624</v>
      </c>
      <c r="C20" s="8">
        <f t="shared" si="6"/>
        <v>79.815650289063129</v>
      </c>
      <c r="D20" s="8">
        <f t="shared" si="7"/>
        <v>95.873698435213726</v>
      </c>
      <c r="E20" s="8">
        <f t="shared" si="8"/>
        <v>103.13811426199744</v>
      </c>
      <c r="F20" s="8">
        <f t="shared" si="9"/>
        <v>106.12308983225786</v>
      </c>
      <c r="G20" s="8">
        <f t="shared" si="10"/>
        <v>98.089908399039288</v>
      </c>
      <c r="H20" s="8">
        <f t="shared" si="11"/>
        <v>99.759207715709749</v>
      </c>
      <c r="I20" s="8">
        <f t="shared" si="12"/>
        <v>99.567348420670456</v>
      </c>
      <c r="J20" s="8">
        <f t="shared" si="13"/>
        <v>117.58915304606241</v>
      </c>
      <c r="K20" s="7">
        <f t="shared" si="2"/>
        <v>3929100000</v>
      </c>
      <c r="L20" s="13">
        <f t="shared" si="2"/>
        <v>1449300000</v>
      </c>
      <c r="M20" s="13">
        <f t="shared" si="2"/>
        <v>1345800000</v>
      </c>
      <c r="N20" s="13">
        <f t="shared" si="2"/>
        <v>655900000</v>
      </c>
      <c r="O20" s="7">
        <f t="shared" si="2"/>
        <v>83126500000</v>
      </c>
      <c r="P20" s="13">
        <f t="shared" si="2"/>
        <v>73440400000</v>
      </c>
      <c r="Q20" s="7">
        <f t="shared" ref="Q20" si="15">Q6*1000000</f>
        <v>40830000000</v>
      </c>
      <c r="R20" s="8">
        <v>1174</v>
      </c>
      <c r="S20" s="8">
        <f t="shared" si="4"/>
        <v>182172880</v>
      </c>
    </row>
    <row r="21" spans="1:19">
      <c r="A21" s="5">
        <v>2009</v>
      </c>
      <c r="B21" s="7">
        <f t="shared" si="5"/>
        <v>91.51130255611767</v>
      </c>
      <c r="C21" s="8">
        <f t="shared" si="6"/>
        <v>77.294838060208377</v>
      </c>
      <c r="D21" s="8">
        <f t="shared" si="7"/>
        <v>92.478107758601396</v>
      </c>
      <c r="E21" s="8">
        <f t="shared" si="8"/>
        <v>101.93277641042633</v>
      </c>
      <c r="F21" s="8">
        <f t="shared" si="9"/>
        <v>100.57295380077372</v>
      </c>
      <c r="G21" s="8">
        <f t="shared" si="10"/>
        <v>99.241923083799676</v>
      </c>
      <c r="H21" s="8">
        <f t="shared" si="11"/>
        <v>100.35471551556736</v>
      </c>
      <c r="I21" s="8">
        <f t="shared" si="12"/>
        <v>98.573964258340396</v>
      </c>
      <c r="J21" s="8">
        <f t="shared" si="13"/>
        <v>125.111441307578</v>
      </c>
      <c r="K21" s="7">
        <f t="shared" si="2"/>
        <v>3710300000</v>
      </c>
      <c r="L21" s="13">
        <f t="shared" si="2"/>
        <v>1315600000</v>
      </c>
      <c r="M21" s="13">
        <f t="shared" si="2"/>
        <v>1355400000</v>
      </c>
      <c r="N21" s="13">
        <f t="shared" si="2"/>
        <v>566200000</v>
      </c>
      <c r="O21" s="7">
        <f t="shared" si="2"/>
        <v>79706600000</v>
      </c>
      <c r="P21" s="13">
        <f t="shared" si="2"/>
        <v>70288200000</v>
      </c>
      <c r="Q21" s="7">
        <f t="shared" ref="Q21" si="16">Q7*1000000</f>
        <v>41457000000</v>
      </c>
      <c r="R21" s="8">
        <v>950</v>
      </c>
      <c r="S21" s="8">
        <f t="shared" si="4"/>
        <v>133349000</v>
      </c>
    </row>
    <row r="22" spans="1:19">
      <c r="A22" s="10">
        <v>2010</v>
      </c>
      <c r="B22" s="11">
        <f t="shared" si="5"/>
        <v>55.212112254350323</v>
      </c>
      <c r="C22" s="11">
        <f t="shared" si="6"/>
        <v>2.6277122445939964</v>
      </c>
      <c r="D22" s="11">
        <f t="shared" si="7"/>
        <v>67.251802166627144</v>
      </c>
      <c r="E22" s="11">
        <f t="shared" si="8"/>
        <v>83.653213864203508</v>
      </c>
      <c r="F22" s="11">
        <f t="shared" si="9"/>
        <v>89.140131733043688</v>
      </c>
      <c r="G22" s="11">
        <f t="shared" si="10"/>
        <v>90.299952918178946</v>
      </c>
      <c r="H22" s="11">
        <f t="shared" si="11"/>
        <v>93.234513560748269</v>
      </c>
      <c r="I22" s="11">
        <f t="shared" si="12"/>
        <v>97.854895316471016</v>
      </c>
      <c r="J22" s="11">
        <f t="shared" si="13"/>
        <v>125.48291233283804</v>
      </c>
      <c r="K22" s="11">
        <f t="shared" si="2"/>
        <v>3716000000</v>
      </c>
      <c r="L22" s="11">
        <f t="shared" si="2"/>
        <v>1281600000</v>
      </c>
      <c r="M22" s="11">
        <f t="shared" si="2"/>
        <v>1424300000</v>
      </c>
      <c r="N22" s="11">
        <f t="shared" si="2"/>
        <v>541100000</v>
      </c>
      <c r="O22" s="11">
        <f t="shared" si="2"/>
        <v>84484200000</v>
      </c>
      <c r="P22" s="11">
        <f t="shared" si="2"/>
        <v>74573300000</v>
      </c>
      <c r="Q22" s="11">
        <f t="shared" ref="Q22" si="17">Q8*1000000</f>
        <v>46966000000</v>
      </c>
      <c r="R22" s="11">
        <v>1226</v>
      </c>
      <c r="S22" s="8">
        <f t="shared" si="4"/>
        <v>177289010</v>
      </c>
    </row>
    <row r="23" spans="1:19">
      <c r="A23" s="5">
        <v>2011</v>
      </c>
      <c r="B23" s="7">
        <f t="shared" si="5"/>
        <v>60.610332176760942</v>
      </c>
      <c r="C23" s="8">
        <f t="shared" si="6"/>
        <v>4.0312502970911996</v>
      </c>
      <c r="D23" s="8">
        <f t="shared" si="7"/>
        <v>84.490180373275578</v>
      </c>
      <c r="E23" s="8">
        <f t="shared" si="8"/>
        <v>93.208979314373366</v>
      </c>
      <c r="F23" s="8">
        <f t="shared" si="9"/>
        <v>87.033895905671116</v>
      </c>
      <c r="G23" s="8">
        <f t="shared" si="10"/>
        <v>94.390707598052359</v>
      </c>
      <c r="H23" s="8">
        <f t="shared" si="11"/>
        <v>95.951841543141953</v>
      </c>
      <c r="I23" s="8">
        <f t="shared" si="12"/>
        <v>98.848279478801089</v>
      </c>
      <c r="J23" s="8">
        <f t="shared" si="13"/>
        <v>123.1844353640416</v>
      </c>
      <c r="K23" s="7">
        <f t="shared" si="2"/>
        <v>4283899999.9999995</v>
      </c>
      <c r="L23" s="13">
        <f t="shared" si="2"/>
        <v>1570400000</v>
      </c>
      <c r="M23" s="13">
        <f t="shared" si="2"/>
        <v>1579900000</v>
      </c>
      <c r="N23" s="13">
        <f t="shared" si="2"/>
        <v>588700000</v>
      </c>
      <c r="O23" s="7">
        <f t="shared" si="2"/>
        <v>100674400000</v>
      </c>
      <c r="P23" s="13">
        <f t="shared" si="2"/>
        <v>90279300000</v>
      </c>
      <c r="Q23" s="7">
        <f t="shared" ref="Q23" si="18">Q9*1000000</f>
        <v>48277000000</v>
      </c>
      <c r="R23" s="8">
        <v>1119</v>
      </c>
      <c r="S23" s="8">
        <f t="shared" si="4"/>
        <v>167803480</v>
      </c>
    </row>
    <row r="24" spans="1:19">
      <c r="A24" s="5">
        <v>2012</v>
      </c>
      <c r="B24" s="7">
        <f t="shared" si="5"/>
        <v>54.067149490517906</v>
      </c>
      <c r="C24" s="8">
        <f t="shared" si="6"/>
        <v>2.2658155509945823</v>
      </c>
      <c r="D24" s="8">
        <f t="shared" si="7"/>
        <v>64.156460728205076</v>
      </c>
      <c r="E24" s="8">
        <f t="shared" si="8"/>
        <v>80.646615847878394</v>
      </c>
      <c r="F24" s="8">
        <f t="shared" si="9"/>
        <v>89.924146682350397</v>
      </c>
      <c r="G24" s="8">
        <f t="shared" si="10"/>
        <v>85.719904882802027</v>
      </c>
      <c r="H24" s="8">
        <f t="shared" si="11"/>
        <v>95.396465790666056</v>
      </c>
      <c r="I24" s="8">
        <f t="shared" si="12"/>
        <v>102.28226229375932</v>
      </c>
      <c r="J24" s="8">
        <f t="shared" si="13"/>
        <v>135.44762258543835</v>
      </c>
      <c r="K24" s="7">
        <f t="shared" si="2"/>
        <v>4492700000</v>
      </c>
      <c r="L24" s="13">
        <f t="shared" si="2"/>
        <v>1597000000</v>
      </c>
      <c r="M24" s="13">
        <f t="shared" si="2"/>
        <v>1706500000</v>
      </c>
      <c r="N24" s="13">
        <f t="shared" si="2"/>
        <v>679600000</v>
      </c>
      <c r="O24" s="7">
        <f t="shared" si="2"/>
        <v>103114000000</v>
      </c>
      <c r="P24" s="13">
        <f t="shared" si="2"/>
        <v>91534300000</v>
      </c>
      <c r="Q24" s="7">
        <f t="shared" ref="Q24" si="19">Q10*1000000</f>
        <v>49966000000</v>
      </c>
      <c r="R24" s="8">
        <v>899</v>
      </c>
      <c r="S24" s="8">
        <f t="shared" si="4"/>
        <v>176343200</v>
      </c>
    </row>
    <row r="25" spans="1:19">
      <c r="A25" s="5">
        <v>2013</v>
      </c>
      <c r="B25" s="7">
        <f t="shared" si="5"/>
        <v>52.280120759620743</v>
      </c>
      <c r="C25" s="8">
        <f t="shared" si="6"/>
        <v>3.6311146650554202</v>
      </c>
      <c r="D25" s="8">
        <f t="shared" si="7"/>
        <v>62.101923653464951</v>
      </c>
      <c r="E25" s="8">
        <f t="shared" si="8"/>
        <v>77.759919655529913</v>
      </c>
      <c r="F25" s="8">
        <f t="shared" si="9"/>
        <v>81.136795937330291</v>
      </c>
      <c r="G25" s="8">
        <f t="shared" si="10"/>
        <v>84.207922857330161</v>
      </c>
      <c r="H25" s="8">
        <f t="shared" si="11"/>
        <v>90.88355233348436</v>
      </c>
      <c r="I25" s="8">
        <f t="shared" si="12"/>
        <v>104.12481342530961</v>
      </c>
      <c r="J25" s="8">
        <f t="shared" si="13"/>
        <v>147.75260029717683</v>
      </c>
      <c r="K25" s="7">
        <f t="shared" si="2"/>
        <v>4897400000</v>
      </c>
      <c r="L25" s="13">
        <f t="shared" si="2"/>
        <v>1951400000</v>
      </c>
      <c r="M25" s="13">
        <f t="shared" si="2"/>
        <v>1727800000</v>
      </c>
      <c r="N25" s="13">
        <f t="shared" si="2"/>
        <v>647800000</v>
      </c>
      <c r="O25" s="7">
        <f t="shared" si="2"/>
        <v>107503600000</v>
      </c>
      <c r="P25" s="13">
        <f t="shared" si="2"/>
        <v>95272800000</v>
      </c>
      <c r="Q25" s="7">
        <f t="shared" ref="Q25" si="20">Q11*1000000</f>
        <v>54417000000</v>
      </c>
      <c r="R25" s="8">
        <v>1402</v>
      </c>
      <c r="S25" s="8">
        <f t="shared" si="4"/>
        <v>264469900.00000003</v>
      </c>
    </row>
    <row r="26" spans="1:19">
      <c r="A26" s="5">
        <v>2014</v>
      </c>
      <c r="B26" s="7">
        <f t="shared" si="5"/>
        <v>51.695566342426403</v>
      </c>
      <c r="C26" s="8">
        <f t="shared" si="6"/>
        <v>3.315062444608996</v>
      </c>
      <c r="D26" s="8">
        <f t="shared" si="7"/>
        <v>58.550391308433383</v>
      </c>
      <c r="E26" s="8">
        <f t="shared" si="8"/>
        <v>78.103228296830466</v>
      </c>
      <c r="F26" s="8">
        <f t="shared" si="9"/>
        <v>79.7000357774386</v>
      </c>
      <c r="G26" s="8">
        <f t="shared" si="10"/>
        <v>87.783757367709029</v>
      </c>
      <c r="H26" s="8">
        <f t="shared" si="11"/>
        <v>90.817528642630592</v>
      </c>
      <c r="I26" s="8">
        <f t="shared" si="12"/>
        <v>103.39162531768122</v>
      </c>
      <c r="J26" s="8">
        <f t="shared" si="13"/>
        <v>153.50111441307578</v>
      </c>
      <c r="K26" s="7">
        <f t="shared" si="2"/>
        <v>5240500000</v>
      </c>
      <c r="L26" s="13">
        <f t="shared" si="2"/>
        <v>2241400000</v>
      </c>
      <c r="M26" s="13">
        <f t="shared" si="2"/>
        <v>1681500000</v>
      </c>
      <c r="N26" s="13">
        <f t="shared" si="2"/>
        <v>736300000</v>
      </c>
      <c r="O26" s="7">
        <f t="shared" si="2"/>
        <v>105344900000</v>
      </c>
      <c r="P26" s="13">
        <f t="shared" si="2"/>
        <v>93583700000</v>
      </c>
      <c r="Q26" s="7">
        <f t="shared" ref="Q26" si="21">Q12*1000000</f>
        <v>54891000000</v>
      </c>
      <c r="R26" s="8">
        <v>769</v>
      </c>
      <c r="S26" s="8">
        <f t="shared" si="4"/>
        <v>168585930</v>
      </c>
    </row>
    <row r="27" spans="1:19">
      <c r="A27" s="5">
        <v>2015</v>
      </c>
      <c r="B27" s="7">
        <f t="shared" si="5"/>
        <v>51.571945778169315</v>
      </c>
      <c r="C27" s="8">
        <f t="shared" si="6"/>
        <v>2.9176732556653309</v>
      </c>
      <c r="D27" s="8">
        <f t="shared" si="7"/>
        <v>56.753817997950605</v>
      </c>
      <c r="E27" s="8">
        <f t="shared" si="8"/>
        <v>77.433007844858665</v>
      </c>
      <c r="F27" s="8">
        <f t="shared" si="9"/>
        <v>83.031970616169858</v>
      </c>
      <c r="G27" s="8">
        <f t="shared" si="10"/>
        <v>86.927940974891683</v>
      </c>
      <c r="H27" s="8">
        <f t="shared" si="11"/>
        <v>92.402097223121231</v>
      </c>
      <c r="I27" s="14">
        <f t="shared" si="12"/>
        <v>103.14050586953891</v>
      </c>
      <c r="J27" s="14">
        <f t="shared" si="13"/>
        <v>152.81389301634471</v>
      </c>
      <c r="K27" s="7">
        <f t="shared" si="2"/>
        <v>5303900000</v>
      </c>
      <c r="L27" s="13">
        <f t="shared" si="2"/>
        <v>2286600000</v>
      </c>
      <c r="M27" s="13">
        <f t="shared" si="2"/>
        <v>1755000000</v>
      </c>
      <c r="N27" s="13">
        <f t="shared" si="2"/>
        <v>689500000</v>
      </c>
      <c r="O27" s="7">
        <f t="shared" si="2"/>
        <v>98638300000</v>
      </c>
      <c r="P27" s="13">
        <f t="shared" si="2"/>
        <v>86586000000</v>
      </c>
      <c r="Q27" s="7">
        <f>Q13*1000000</f>
        <v>54997000000</v>
      </c>
      <c r="R27" s="8" t="s">
        <v>21</v>
      </c>
      <c r="S27" s="8" t="s">
        <v>21</v>
      </c>
    </row>
    <row r="28" spans="1:19">
      <c r="K28" s="29" t="s">
        <v>23</v>
      </c>
      <c r="L28" s="29"/>
      <c r="M28" s="29"/>
      <c r="N28" s="29"/>
      <c r="O28" s="29" t="s">
        <v>29</v>
      </c>
      <c r="P28" s="29"/>
      <c r="Q28" s="15" t="s">
        <v>30</v>
      </c>
      <c r="R28" s="26" t="s">
        <v>18</v>
      </c>
      <c r="S28" s="26"/>
    </row>
    <row r="29" spans="1:19">
      <c r="K29" s="4" t="s">
        <v>9</v>
      </c>
      <c r="L29" s="3" t="s">
        <v>10</v>
      </c>
      <c r="M29" s="3" t="s">
        <v>11</v>
      </c>
      <c r="N29" s="3" t="s">
        <v>13</v>
      </c>
      <c r="O29" s="4" t="s">
        <v>9</v>
      </c>
      <c r="P29" s="6" t="s">
        <v>14</v>
      </c>
      <c r="Q29" s="4" t="s">
        <v>17</v>
      </c>
      <c r="R29" s="3" t="s">
        <v>19</v>
      </c>
      <c r="S29" s="3" t="s">
        <v>32</v>
      </c>
    </row>
    <row r="30" spans="1:19">
      <c r="K30" s="7">
        <f>K17/B3</f>
        <v>877.30723021156348</v>
      </c>
      <c r="L30" s="13">
        <f>L17/B3</f>
        <v>308.30141905724957</v>
      </c>
      <c r="M30" s="13">
        <f>M17/B3</f>
        <v>307.71605977103673</v>
      </c>
      <c r="N30" s="13">
        <f>N17/B3</f>
        <v>132.58387832721877</v>
      </c>
      <c r="O30" s="7">
        <f>O17/B3</f>
        <v>23171.886364201768</v>
      </c>
      <c r="P30" s="13">
        <f>P17/B3</f>
        <v>20693.694656108735</v>
      </c>
      <c r="Q30" s="7">
        <f>Q17/B3</f>
        <v>11555.724008950143</v>
      </c>
      <c r="R30" s="8">
        <v>4598</v>
      </c>
      <c r="S30" s="8">
        <f>S17/B3</f>
        <v>116.84368053431595</v>
      </c>
    </row>
    <row r="31" spans="1:19">
      <c r="K31" s="7">
        <f t="shared" ref="K31:K40" si="22">K18/B4</f>
        <v>1138.5256197125864</v>
      </c>
      <c r="L31" s="13">
        <f t="shared" ref="L31:L40" si="23">L18/B4</f>
        <v>447.4675828438435</v>
      </c>
      <c r="M31" s="13">
        <f t="shared" ref="M31:M40" si="24">M18/B4</f>
        <v>367.46370386789317</v>
      </c>
      <c r="N31" s="13">
        <f t="shared" ref="N31:N40" si="25">N18/B4</f>
        <v>176.70890440479269</v>
      </c>
      <c r="O31" s="7">
        <f t="shared" ref="O31:O40" si="26">O18/B4</f>
        <v>25044.677490856699</v>
      </c>
      <c r="P31" s="13">
        <f t="shared" ref="P31:P40" si="27">P18/B4</f>
        <v>22392.812503848192</v>
      </c>
      <c r="Q31" s="7">
        <f t="shared" ref="Q31:Q40" si="28">Q18/B4</f>
        <v>13398.552464689004</v>
      </c>
      <c r="R31" s="8">
        <v>5173</v>
      </c>
      <c r="S31" s="8">
        <f t="shared" ref="S31:S39" si="29">S18/B4</f>
        <v>175.42741466252909</v>
      </c>
    </row>
    <row r="32" spans="1:19">
      <c r="K32" s="7">
        <f t="shared" si="22"/>
        <v>1378.3073521874023</v>
      </c>
      <c r="L32" s="13">
        <f t="shared" si="23"/>
        <v>543.00246047384087</v>
      </c>
      <c r="M32" s="13">
        <f t="shared" si="24"/>
        <v>445.95603715602414</v>
      </c>
      <c r="N32" s="13">
        <f t="shared" si="25"/>
        <v>218.98449816181744</v>
      </c>
      <c r="O32" s="7">
        <f t="shared" si="26"/>
        <v>31611.234276967312</v>
      </c>
      <c r="P32" s="13">
        <f t="shared" si="27"/>
        <v>28256.211862849326</v>
      </c>
      <c r="Q32" s="7">
        <f t="shared" si="28"/>
        <v>15497.185537407655</v>
      </c>
      <c r="R32" s="8">
        <v>4248</v>
      </c>
      <c r="S32" s="8">
        <f t="shared" si="29"/>
        <v>183.85172717819398</v>
      </c>
    </row>
    <row r="33" spans="11:19">
      <c r="K33" s="7">
        <f t="shared" si="22"/>
        <v>1531.2343991685013</v>
      </c>
      <c r="L33" s="13">
        <f t="shared" si="23"/>
        <v>564.81586488379241</v>
      </c>
      <c r="M33" s="13">
        <f t="shared" si="24"/>
        <v>524.48022559898425</v>
      </c>
      <c r="N33" s="13">
        <f t="shared" si="25"/>
        <v>255.61493533242216</v>
      </c>
      <c r="O33" s="7">
        <f t="shared" si="26"/>
        <v>32395.75380684646</v>
      </c>
      <c r="P33" s="13">
        <f t="shared" si="27"/>
        <v>28620.922544270801</v>
      </c>
      <c r="Q33" s="7">
        <f t="shared" si="28"/>
        <v>15912.11741061564</v>
      </c>
      <c r="R33" s="8">
        <v>1174</v>
      </c>
      <c r="S33" s="8">
        <f t="shared" si="29"/>
        <v>70.995744687484532</v>
      </c>
    </row>
    <row r="34" spans="11:19">
      <c r="K34" s="7">
        <f t="shared" si="22"/>
        <v>1483.3267168718169</v>
      </c>
      <c r="L34" s="13">
        <f t="shared" si="23"/>
        <v>525.95871727799977</v>
      </c>
      <c r="M34" s="13">
        <f t="shared" si="24"/>
        <v>541.87020781286174</v>
      </c>
      <c r="N34" s="13">
        <f t="shared" si="25"/>
        <v>226.35894323715678</v>
      </c>
      <c r="O34" s="7">
        <f t="shared" si="26"/>
        <v>31865.598278040903</v>
      </c>
      <c r="P34" s="13">
        <f t="shared" si="27"/>
        <v>28100.251985238294</v>
      </c>
      <c r="Q34" s="7">
        <f t="shared" si="28"/>
        <v>16573.936258888745</v>
      </c>
      <c r="R34" s="8">
        <v>950</v>
      </c>
      <c r="S34" s="8">
        <f t="shared" si="29"/>
        <v>53.311089229480075</v>
      </c>
    </row>
    <row r="35" spans="11:19">
      <c r="K35" s="11">
        <f t="shared" si="22"/>
        <v>2462.3164858582459</v>
      </c>
      <c r="L35" s="11">
        <f t="shared" si="23"/>
        <v>849.22088489664372</v>
      </c>
      <c r="M35" s="11">
        <f t="shared" si="24"/>
        <v>943.77754865659301</v>
      </c>
      <c r="N35" s="11">
        <f t="shared" si="25"/>
        <v>358.54667666789476</v>
      </c>
      <c r="O35" s="11">
        <f t="shared" si="26"/>
        <v>55981.388173989559</v>
      </c>
      <c r="P35" s="11">
        <f t="shared" si="27"/>
        <v>49414.172765030336</v>
      </c>
      <c r="Q35" s="11">
        <f t="shared" si="28"/>
        <v>31120.87084898234</v>
      </c>
      <c r="R35" s="11">
        <v>1226</v>
      </c>
      <c r="S35" s="8">
        <f t="shared" si="29"/>
        <v>117.47622499582546</v>
      </c>
    </row>
    <row r="36" spans="11:19">
      <c r="K36" s="7">
        <f t="shared" si="22"/>
        <v>2585.8015417386719</v>
      </c>
      <c r="L36" s="13">
        <f t="shared" si="23"/>
        <v>947.90792062055857</v>
      </c>
      <c r="M36" s="13">
        <f t="shared" si="24"/>
        <v>953.64220821982963</v>
      </c>
      <c r="N36" s="13">
        <f t="shared" si="25"/>
        <v>355.34474838851429</v>
      </c>
      <c r="O36" s="7">
        <f t="shared" si="26"/>
        <v>60767.996156216483</v>
      </c>
      <c r="P36" s="13">
        <f t="shared" si="27"/>
        <v>54493.417943249871</v>
      </c>
      <c r="Q36" s="7">
        <f t="shared" si="28"/>
        <v>29140.442361053683</v>
      </c>
      <c r="R36" s="8">
        <v>1119</v>
      </c>
      <c r="S36" s="8">
        <f t="shared" si="29"/>
        <v>101.28772783984557</v>
      </c>
    </row>
    <row r="37" spans="11:19">
      <c r="K37" s="7">
        <f t="shared" si="22"/>
        <v>3040.0202455996946</v>
      </c>
      <c r="L37" s="13">
        <f t="shared" si="23"/>
        <v>1080.6224168590629</v>
      </c>
      <c r="M37" s="13">
        <f t="shared" si="24"/>
        <v>1154.7164398058803</v>
      </c>
      <c r="N37" s="13">
        <f t="shared" si="25"/>
        <v>459.8566026909325</v>
      </c>
      <c r="O37" s="7">
        <f t="shared" si="26"/>
        <v>69772.886594868774</v>
      </c>
      <c r="P37" s="13">
        <f t="shared" si="27"/>
        <v>61937.392918912039</v>
      </c>
      <c r="Q37" s="7">
        <f t="shared" si="28"/>
        <v>33809.880827038163</v>
      </c>
      <c r="R37" s="8">
        <v>899</v>
      </c>
      <c r="S37" s="8">
        <f t="shared" si="29"/>
        <v>119.3239918476275</v>
      </c>
    </row>
    <row r="38" spans="11:19">
      <c r="K38" s="7">
        <f t="shared" si="22"/>
        <v>3427.1374647832131</v>
      </c>
      <c r="L38" s="13">
        <f t="shared" si="23"/>
        <v>1365.564595250125</v>
      </c>
      <c r="M38" s="13">
        <f t="shared" si="24"/>
        <v>1209.0921941545382</v>
      </c>
      <c r="N38" s="13">
        <f t="shared" si="25"/>
        <v>453.32209941735726</v>
      </c>
      <c r="O38" s="7">
        <f t="shared" si="26"/>
        <v>75229.63514498889</v>
      </c>
      <c r="P38" s="13">
        <f t="shared" si="27"/>
        <v>66670.678779515278</v>
      </c>
      <c r="Q38" s="7">
        <f t="shared" si="28"/>
        <v>38080.315967882569</v>
      </c>
      <c r="R38" s="8">
        <v>1402</v>
      </c>
      <c r="S38" s="8">
        <f t="shared" si="29"/>
        <v>185.07263090567852</v>
      </c>
    </row>
    <row r="39" spans="11:19">
      <c r="K39" s="7">
        <f t="shared" si="22"/>
        <v>3708.7021630144627</v>
      </c>
      <c r="L39" s="13">
        <f t="shared" si="23"/>
        <v>1586.2389138785643</v>
      </c>
      <c r="M39" s="13">
        <f t="shared" si="24"/>
        <v>1189.9976504358017</v>
      </c>
      <c r="N39" s="13">
        <f t="shared" si="25"/>
        <v>521.07955397911439</v>
      </c>
      <c r="O39" s="7">
        <f t="shared" si="26"/>
        <v>74552.592022238765</v>
      </c>
      <c r="P39" s="13">
        <f t="shared" si="27"/>
        <v>66229.190079743639</v>
      </c>
      <c r="Q39" s="7">
        <f t="shared" si="28"/>
        <v>38846.363978633119</v>
      </c>
      <c r="R39" s="8">
        <v>769</v>
      </c>
      <c r="S39" s="8">
        <f t="shared" si="29"/>
        <v>119.30827273061821</v>
      </c>
    </row>
    <row r="40" spans="11:19">
      <c r="K40" s="7">
        <f t="shared" si="22"/>
        <v>3762.5678449032348</v>
      </c>
      <c r="L40" s="13">
        <f t="shared" si="23"/>
        <v>1622.1059284970941</v>
      </c>
      <c r="M40" s="13">
        <f t="shared" si="24"/>
        <v>1244.990774299134</v>
      </c>
      <c r="N40" s="13">
        <f t="shared" si="25"/>
        <v>489.1288540622524</v>
      </c>
      <c r="O40" s="7">
        <f t="shared" si="26"/>
        <v>69973.66010971526</v>
      </c>
      <c r="P40" s="13">
        <f t="shared" si="27"/>
        <v>61423.801244139497</v>
      </c>
      <c r="Q40" s="7">
        <f t="shared" si="28"/>
        <v>39014.676703207675</v>
      </c>
      <c r="R40" s="8" t="s">
        <v>21</v>
      </c>
      <c r="S40" s="8" t="s">
        <v>21</v>
      </c>
    </row>
    <row r="41" spans="11:19">
      <c r="K41" s="29" t="s">
        <v>25</v>
      </c>
      <c r="L41" s="29"/>
      <c r="M41" s="29"/>
      <c r="N41" s="29"/>
      <c r="O41" s="29" t="s">
        <v>33</v>
      </c>
      <c r="P41" s="29"/>
      <c r="Q41" s="15" t="s">
        <v>34</v>
      </c>
      <c r="S41" s="1">
        <f>PEARSON(S30:S39,Q30:Q39)</f>
        <v>0.12927387485235747</v>
      </c>
    </row>
    <row r="42" spans="11:19">
      <c r="K42" s="4" t="s">
        <v>9</v>
      </c>
      <c r="L42" s="3" t="s">
        <v>10</v>
      </c>
      <c r="M42" s="3" t="s">
        <v>11</v>
      </c>
      <c r="N42" s="3" t="s">
        <v>13</v>
      </c>
      <c r="O42" s="4" t="s">
        <v>9</v>
      </c>
      <c r="P42" s="6" t="s">
        <v>14</v>
      </c>
      <c r="Q42" s="4" t="s">
        <v>17</v>
      </c>
      <c r="S42" s="1">
        <f>PEARSON(S30:S39,P30:P39)</f>
        <v>0.12754056962713844</v>
      </c>
    </row>
    <row r="43" spans="11:19">
      <c r="K43" s="7">
        <v>100</v>
      </c>
      <c r="L43" s="13">
        <f>L30/$K30*100</f>
        <v>35.141784820683903</v>
      </c>
      <c r="M43" s="13">
        <f t="shared" ref="M43" si="30">M30/$K30*100</f>
        <v>35.075062552126774</v>
      </c>
      <c r="N43" s="13">
        <f>N30/$K30*100</f>
        <v>15.11259382819016</v>
      </c>
      <c r="O43" s="7">
        <v>100</v>
      </c>
      <c r="P43" s="13">
        <v>100</v>
      </c>
      <c r="Q43" s="7">
        <v>100</v>
      </c>
      <c r="S43" s="1">
        <f>PEARSON(S30:S39,Q30:Q39)</f>
        <v>0.12927387485235747</v>
      </c>
    </row>
    <row r="44" spans="11:19">
      <c r="K44" s="7">
        <v>100</v>
      </c>
      <c r="L44" s="13">
        <f t="shared" ref="L44:N52" si="31">L31/$K31*100</f>
        <v>39.302372743865341</v>
      </c>
      <c r="M44" s="13">
        <f t="shared" si="31"/>
        <v>32.275400527276418</v>
      </c>
      <c r="N44" s="13">
        <f t="shared" si="31"/>
        <v>15.520854458189683</v>
      </c>
      <c r="O44" s="7">
        <f>O31/O$30*100</f>
        <v>108.0821694756289</v>
      </c>
      <c r="P44" s="13">
        <f t="shared" ref="P44:Q44" si="32">P31/P$30*100</f>
        <v>108.21079984012367</v>
      </c>
      <c r="Q44" s="7">
        <f t="shared" si="32"/>
        <v>115.94732146866396</v>
      </c>
      <c r="S44" s="1">
        <f>PEARSON(S30:S39,K30:K39)</f>
        <v>0.11021480319529377</v>
      </c>
    </row>
    <row r="45" spans="11:19">
      <c r="K45" s="7">
        <v>100</v>
      </c>
      <c r="L45" s="13">
        <f t="shared" si="31"/>
        <v>39.396326197642686</v>
      </c>
      <c r="M45" s="13">
        <f t="shared" si="31"/>
        <v>32.355340515907621</v>
      </c>
      <c r="N45" s="13">
        <f t="shared" si="31"/>
        <v>15.887929336971505</v>
      </c>
      <c r="O45" s="7">
        <f>O32/O$30*100</f>
        <v>136.42063395323518</v>
      </c>
      <c r="P45" s="13">
        <f t="shared" ref="P45:Q45" si="33">P32/P$30*100</f>
        <v>136.54503138475638</v>
      </c>
      <c r="Q45" s="7">
        <f t="shared" si="33"/>
        <v>134.10830446802615</v>
      </c>
      <c r="S45" s="1">
        <f>PEARSON(S30:S39,L30:L39)</f>
        <v>0.16108275213363588</v>
      </c>
    </row>
    <row r="46" spans="11:19">
      <c r="K46" s="7">
        <v>100</v>
      </c>
      <c r="L46" s="13">
        <f t="shared" si="31"/>
        <v>36.886309841948531</v>
      </c>
      <c r="M46" s="13">
        <f t="shared" si="31"/>
        <v>34.252118805833398</v>
      </c>
      <c r="N46" s="13">
        <f t="shared" si="31"/>
        <v>16.693390343844644</v>
      </c>
      <c r="O46" s="7">
        <f>O33/O$30*100</f>
        <v>139.80628636645932</v>
      </c>
      <c r="P46" s="13">
        <f t="shared" ref="P46:Q46" si="34">P33/P$30*100</f>
        <v>138.30745557957658</v>
      </c>
      <c r="Q46" s="7">
        <f t="shared" si="34"/>
        <v>137.69900871889448</v>
      </c>
      <c r="S46" s="1">
        <f>PEARSON(S30:S39,M30:M39)</f>
        <v>6.8778450021070137E-2</v>
      </c>
    </row>
    <row r="47" spans="11:19">
      <c r="K47" s="7">
        <v>100</v>
      </c>
      <c r="L47" s="13">
        <f t="shared" si="31"/>
        <v>35.458049214349245</v>
      </c>
      <c r="M47" s="13">
        <f t="shared" si="31"/>
        <v>36.530738754278637</v>
      </c>
      <c r="N47" s="13">
        <f t="shared" si="31"/>
        <v>15.260221545427596</v>
      </c>
      <c r="O47" s="7">
        <f t="shared" ref="O47:Q53" si="35">O34/O$30*100</f>
        <v>137.51836072901708</v>
      </c>
      <c r="P47" s="13">
        <f t="shared" si="35"/>
        <v>135.79137245529597</v>
      </c>
      <c r="Q47" s="7">
        <f t="shared" si="35"/>
        <v>143.42620372424867</v>
      </c>
      <c r="S47" s="1">
        <f>PEARSON(S30:S39,N30:N39)</f>
        <v>6.3938817356719177E-2</v>
      </c>
    </row>
    <row r="48" spans="11:19">
      <c r="K48" s="7">
        <v>100</v>
      </c>
      <c r="L48" s="13">
        <f t="shared" si="31"/>
        <v>34.488697524219589</v>
      </c>
      <c r="M48" s="13">
        <f t="shared" si="31"/>
        <v>38.328848223896664</v>
      </c>
      <c r="N48" s="13">
        <f t="shared" si="31"/>
        <v>14.561356297093649</v>
      </c>
      <c r="O48" s="7">
        <f>O35/O$30*100</f>
        <v>241.59184666327022</v>
      </c>
      <c r="P48" s="13">
        <f t="shared" ref="P48:Q48" si="36">P35/P$30*100</f>
        <v>238.78854687963309</v>
      </c>
      <c r="Q48" s="7">
        <f t="shared" si="36"/>
        <v>269.3113025620774</v>
      </c>
    </row>
    <row r="49" spans="11:17">
      <c r="K49" s="7">
        <v>100</v>
      </c>
      <c r="L49" s="13">
        <f t="shared" si="31"/>
        <v>36.658185298443016</v>
      </c>
      <c r="M49" s="13">
        <f t="shared" si="31"/>
        <v>36.879945843740522</v>
      </c>
      <c r="N49" s="13">
        <f t="shared" si="31"/>
        <v>13.742150843857234</v>
      </c>
      <c r="O49" s="7">
        <f t="shared" si="35"/>
        <v>262.24880961826619</v>
      </c>
      <c r="P49" s="13">
        <f t="shared" si="35"/>
        <v>263.33343972079695</v>
      </c>
      <c r="Q49" s="7">
        <f t="shared" si="35"/>
        <v>252.17322894250347</v>
      </c>
    </row>
    <row r="50" spans="11:17">
      <c r="K50" s="7">
        <v>100</v>
      </c>
      <c r="L50" s="13">
        <f t="shared" si="31"/>
        <v>35.546553297571613</v>
      </c>
      <c r="M50" s="13">
        <f t="shared" si="31"/>
        <v>37.983840452289272</v>
      </c>
      <c r="N50" s="13">
        <f t="shared" si="31"/>
        <v>15.126761190375499</v>
      </c>
      <c r="O50" s="7">
        <f t="shared" si="35"/>
        <v>301.11008442826159</v>
      </c>
      <c r="P50" s="13">
        <f t="shared" si="35"/>
        <v>299.30562883138055</v>
      </c>
      <c r="Q50" s="7">
        <f t="shared" si="35"/>
        <v>292.58124199618931</v>
      </c>
    </row>
    <row r="51" spans="11:17">
      <c r="K51" s="7">
        <v>100</v>
      </c>
      <c r="L51" s="13">
        <f t="shared" si="31"/>
        <v>39.845632376362964</v>
      </c>
      <c r="M51" s="13">
        <f t="shared" si="31"/>
        <v>35.279944460325886</v>
      </c>
      <c r="N51" s="13">
        <f t="shared" si="31"/>
        <v>13.227426797892761</v>
      </c>
      <c r="O51" s="7">
        <f t="shared" si="35"/>
        <v>324.65908887422779</v>
      </c>
      <c r="P51" s="13">
        <f t="shared" si="35"/>
        <v>322.17871137783624</v>
      </c>
      <c r="Q51" s="7">
        <f t="shared" si="35"/>
        <v>329.53639199403335</v>
      </c>
    </row>
    <row r="52" spans="11:17">
      <c r="K52" s="7">
        <v>100</v>
      </c>
      <c r="L52" s="13">
        <f t="shared" si="31"/>
        <v>42.770727983970993</v>
      </c>
      <c r="M52" s="13">
        <f t="shared" si="31"/>
        <v>32.086632954870723</v>
      </c>
      <c r="N52" s="13">
        <f t="shared" si="31"/>
        <v>14.050186050949337</v>
      </c>
      <c r="O52" s="7">
        <f t="shared" si="35"/>
        <v>321.73725889410116</v>
      </c>
      <c r="P52" s="13">
        <f t="shared" si="35"/>
        <v>320.04526586649388</v>
      </c>
      <c r="Q52" s="7">
        <f t="shared" si="35"/>
        <v>336.16555698756582</v>
      </c>
    </row>
    <row r="53" spans="11:17">
      <c r="K53" s="7">
        <v>100</v>
      </c>
      <c r="L53" s="13">
        <f>L40/$K40*100</f>
        <v>43.111672542845831</v>
      </c>
      <c r="M53" s="13">
        <f t="shared" ref="M53" si="37">M40/$K40*100</f>
        <v>33.088859141386529</v>
      </c>
      <c r="N53" s="13">
        <f>N40/$K40*100</f>
        <v>12.999868021644451</v>
      </c>
      <c r="O53" s="7">
        <f t="shared" si="35"/>
        <v>301.97653747265707</v>
      </c>
      <c r="P53" s="13">
        <f>P40/P$30*100</f>
        <v>296.82375363554195</v>
      </c>
      <c r="Q53" s="7">
        <f>Q40/Q$30*100</f>
        <v>337.62208817889746</v>
      </c>
    </row>
    <row r="54" spans="11:17">
      <c r="K54" s="29" t="s">
        <v>26</v>
      </c>
      <c r="L54" s="29"/>
      <c r="M54" s="29"/>
      <c r="N54" s="29"/>
    </row>
    <row r="55" spans="11:17">
      <c r="K55" s="4" t="s">
        <v>9</v>
      </c>
      <c r="L55" s="3" t="s">
        <v>10</v>
      </c>
      <c r="M55" s="3" t="s">
        <v>11</v>
      </c>
      <c r="N55" s="3" t="s">
        <v>13</v>
      </c>
    </row>
    <row r="56" spans="11:17">
      <c r="K56" s="7">
        <v>100</v>
      </c>
      <c r="L56" s="13">
        <v>100</v>
      </c>
      <c r="M56" s="13">
        <v>100</v>
      </c>
      <c r="N56" s="13">
        <v>100</v>
      </c>
    </row>
    <row r="57" spans="11:17">
      <c r="K57" s="7">
        <f>K31/K$30*100</f>
        <v>129.77501843202975</v>
      </c>
      <c r="L57" s="13">
        <f t="shared" ref="L57:N57" si="38">L31/L$30*100</f>
        <v>145.13964425209201</v>
      </c>
      <c r="M57" s="13">
        <f t="shared" si="38"/>
        <v>119.41648549032932</v>
      </c>
      <c r="N57" s="13">
        <f t="shared" si="38"/>
        <v>133.28083823937686</v>
      </c>
    </row>
    <row r="58" spans="11:17">
      <c r="K58" s="7">
        <f t="shared" ref="K58:N65" si="39">K32/K$30*100</f>
        <v>157.10657620535309</v>
      </c>
      <c r="L58" s="13">
        <f t="shared" si="39"/>
        <v>176.12713627276844</v>
      </c>
      <c r="M58" s="13">
        <f t="shared" si="39"/>
        <v>144.92452473486372</v>
      </c>
      <c r="N58" s="13">
        <f t="shared" si="39"/>
        <v>165.16676154348178</v>
      </c>
    </row>
    <row r="59" spans="11:17">
      <c r="K59" s="7">
        <f t="shared" si="39"/>
        <v>174.53798925141001</v>
      </c>
      <c r="L59" s="13">
        <f t="shared" si="39"/>
        <v>183.20248625871872</v>
      </c>
      <c r="M59" s="13">
        <f t="shared" si="39"/>
        <v>170.4429161055929</v>
      </c>
      <c r="N59" s="13">
        <f t="shared" si="39"/>
        <v>192.7948846854224</v>
      </c>
    </row>
    <row r="60" spans="11:17">
      <c r="K60" s="7">
        <f t="shared" si="39"/>
        <v>169.07722469289479</v>
      </c>
      <c r="L60" s="13">
        <f t="shared" si="39"/>
        <v>170.59886356875074</v>
      </c>
      <c r="M60" s="13">
        <f t="shared" si="39"/>
        <v>176.0942240765896</v>
      </c>
      <c r="N60" s="13">
        <f t="shared" si="39"/>
        <v>170.72885941569751</v>
      </c>
    </row>
    <row r="61" spans="11:17">
      <c r="K61" s="7">
        <f t="shared" si="39"/>
        <v>280.66752456428014</v>
      </c>
      <c r="L61" s="13">
        <f t="shared" si="39"/>
        <v>275.45150051318734</v>
      </c>
      <c r="M61" s="13">
        <f t="shared" si="39"/>
        <v>306.70402752421586</v>
      </c>
      <c r="N61" s="13">
        <f t="shared" si="39"/>
        <v>270.43007128136412</v>
      </c>
    </row>
    <row r="62" spans="11:17">
      <c r="K62" s="7">
        <f t="shared" si="39"/>
        <v>294.7429877119676</v>
      </c>
      <c r="L62" s="13">
        <f t="shared" si="39"/>
        <v>307.46141990495937</v>
      </c>
      <c r="M62" s="13">
        <f t="shared" si="39"/>
        <v>309.90979441547807</v>
      </c>
      <c r="N62" s="13">
        <f t="shared" si="39"/>
        <v>268.0150504509445</v>
      </c>
    </row>
    <row r="63" spans="11:17">
      <c r="K63" s="7">
        <f t="shared" si="39"/>
        <v>346.51717675535292</v>
      </c>
      <c r="L63" s="13">
        <f t="shared" si="39"/>
        <v>350.50841483749326</v>
      </c>
      <c r="M63" s="13">
        <f t="shared" si="39"/>
        <v>375.25387549323034</v>
      </c>
      <c r="N63" s="13">
        <f t="shared" si="39"/>
        <v>346.84202068369154</v>
      </c>
    </row>
    <row r="64" spans="11:17">
      <c r="K64" s="7">
        <f t="shared" si="39"/>
        <v>390.64279271433287</v>
      </c>
      <c r="L64" s="13">
        <f t="shared" si="39"/>
        <v>442.93166065400055</v>
      </c>
      <c r="M64" s="13">
        <f t="shared" si="39"/>
        <v>392.92463157567767</v>
      </c>
      <c r="N64" s="13">
        <f t="shared" si="39"/>
        <v>341.91344010811957</v>
      </c>
    </row>
    <row r="65" spans="11:14">
      <c r="K65" s="7">
        <f t="shared" si="39"/>
        <v>422.73698828631626</v>
      </c>
      <c r="L65" s="13">
        <f t="shared" si="39"/>
        <v>514.50911861810471</v>
      </c>
      <c r="M65" s="13">
        <f t="shared" si="39"/>
        <v>386.71938387656695</v>
      </c>
      <c r="N65" s="13">
        <f t="shared" si="39"/>
        <v>393.0187897302892</v>
      </c>
    </row>
    <row r="66" spans="11:14">
      <c r="K66" s="7">
        <f>K40/K$30*100</f>
        <v>428.87687634762653</v>
      </c>
      <c r="L66" s="13">
        <f t="shared" ref="L66:M66" si="40">L40/L$30*100</f>
        <v>526.14286805987081</v>
      </c>
      <c r="M66" s="13">
        <f t="shared" si="40"/>
        <v>404.59076956383046</v>
      </c>
      <c r="N66" s="13">
        <f>N40/N$30*100</f>
        <v>368.92030934189137</v>
      </c>
    </row>
  </sheetData>
  <sortState ref="A3:S13">
    <sortCondition ref="A3"/>
  </sortState>
  <mergeCells count="15">
    <mergeCell ref="K41:N41"/>
    <mergeCell ref="K54:N54"/>
    <mergeCell ref="O15:P15"/>
    <mergeCell ref="O28:P28"/>
    <mergeCell ref="O41:P41"/>
    <mergeCell ref="B15:J15"/>
    <mergeCell ref="K15:N15"/>
    <mergeCell ref="R15:S15"/>
    <mergeCell ref="R28:S28"/>
    <mergeCell ref="K28:N28"/>
    <mergeCell ref="T1:T2"/>
    <mergeCell ref="B1:J1"/>
    <mergeCell ref="K1:N1"/>
    <mergeCell ref="O1:P1"/>
    <mergeCell ref="R1:S1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2"/>
  <sheetViews>
    <sheetView workbookViewId="0">
      <selection activeCell="C24" sqref="C24"/>
    </sheetView>
  </sheetViews>
  <sheetFormatPr defaultRowHeight="12.75"/>
  <cols>
    <col min="1" max="1" width="28.75" style="21" bestFit="1" customWidth="1"/>
    <col min="2" max="2" width="15.625" style="21" customWidth="1"/>
    <col min="3" max="3" width="9.875" style="21" bestFit="1" customWidth="1"/>
    <col min="4" max="4" width="13.25" style="21" customWidth="1"/>
    <col min="5" max="5" width="25.5" style="21" customWidth="1"/>
    <col min="6" max="6" width="19.75" style="21" customWidth="1"/>
    <col min="7" max="13" width="9.875" style="21" bestFit="1" customWidth="1"/>
    <col min="14" max="16384" width="9" style="21"/>
  </cols>
  <sheetData>
    <row r="1" spans="1:14">
      <c r="A1" s="22" t="s">
        <v>38</v>
      </c>
      <c r="B1" s="22" t="s">
        <v>10</v>
      </c>
      <c r="C1" s="22" t="s">
        <v>11</v>
      </c>
      <c r="D1" s="22" t="s">
        <v>13</v>
      </c>
      <c r="E1" s="22" t="s">
        <v>36</v>
      </c>
      <c r="F1" s="22" t="s">
        <v>37</v>
      </c>
      <c r="G1" s="20"/>
      <c r="H1" s="20"/>
      <c r="I1" s="20"/>
      <c r="J1" s="20"/>
      <c r="K1" s="20"/>
      <c r="L1" s="20"/>
      <c r="M1" s="20"/>
      <c r="N1" s="20"/>
    </row>
    <row r="2" spans="1:14">
      <c r="A2" s="23">
        <v>877.30723021156348</v>
      </c>
      <c r="B2" s="24">
        <v>308.30141905724957</v>
      </c>
      <c r="C2" s="24">
        <v>307.71605977103673</v>
      </c>
      <c r="D2" s="24">
        <v>132.58387832721877</v>
      </c>
      <c r="E2" s="24">
        <v>23171.886364201768</v>
      </c>
      <c r="F2" s="24">
        <v>11555.724008950143</v>
      </c>
      <c r="G2" s="18"/>
      <c r="H2" s="18"/>
      <c r="I2" s="18"/>
      <c r="J2" s="18"/>
      <c r="K2" s="18"/>
      <c r="L2" s="18"/>
      <c r="M2" s="18"/>
      <c r="N2" s="20"/>
    </row>
    <row r="3" spans="1:14">
      <c r="A3" s="23">
        <v>1138.5256197125864</v>
      </c>
      <c r="B3" s="24">
        <v>447.4675828438435</v>
      </c>
      <c r="C3" s="24">
        <v>367.46370386789317</v>
      </c>
      <c r="D3" s="24">
        <v>176.70890440479269</v>
      </c>
      <c r="E3" s="24">
        <v>25044.677490856699</v>
      </c>
      <c r="F3" s="24">
        <v>13398.552464689004</v>
      </c>
      <c r="G3" s="19"/>
      <c r="H3" s="19"/>
      <c r="I3" s="19"/>
      <c r="J3" s="19"/>
      <c r="K3" s="19"/>
      <c r="L3" s="19"/>
      <c r="M3" s="19"/>
      <c r="N3" s="20"/>
    </row>
    <row r="4" spans="1:14">
      <c r="A4" s="23">
        <v>1378.3073521874023</v>
      </c>
      <c r="B4" s="23">
        <v>543.00246047384087</v>
      </c>
      <c r="C4" s="23">
        <v>445.95603715602414</v>
      </c>
      <c r="D4" s="23">
        <v>218.98449816181744</v>
      </c>
      <c r="E4" s="23">
        <v>31611.234276967312</v>
      </c>
      <c r="F4" s="23">
        <v>15497.185537407655</v>
      </c>
      <c r="G4" s="20"/>
      <c r="H4" s="20"/>
      <c r="I4" s="20"/>
      <c r="J4" s="20"/>
      <c r="K4" s="20"/>
      <c r="L4" s="20"/>
      <c r="M4" s="20"/>
      <c r="N4" s="20"/>
    </row>
    <row r="5" spans="1:14">
      <c r="A5" s="23">
        <v>1531.2343991685013</v>
      </c>
      <c r="B5" s="23">
        <v>564.81586488379241</v>
      </c>
      <c r="C5" s="23">
        <v>524.48022559898425</v>
      </c>
      <c r="D5" s="23">
        <v>255.61493533242216</v>
      </c>
      <c r="E5" s="23">
        <v>32395.75380684646</v>
      </c>
      <c r="F5" s="23">
        <v>15912.11741061564</v>
      </c>
      <c r="G5" s="20"/>
      <c r="H5" s="20"/>
      <c r="I5" s="20"/>
      <c r="J5" s="20"/>
      <c r="K5" s="20"/>
      <c r="L5" s="20"/>
      <c r="M5" s="20"/>
      <c r="N5" s="20"/>
    </row>
    <row r="6" spans="1:14">
      <c r="A6" s="25">
        <v>1483.3267168718169</v>
      </c>
      <c r="B6" s="25">
        <v>525.95871727799977</v>
      </c>
      <c r="C6" s="25">
        <v>541.87020781286174</v>
      </c>
      <c r="D6" s="25">
        <v>226.35894323715678</v>
      </c>
      <c r="E6" s="25">
        <v>31865.598278040903</v>
      </c>
      <c r="F6" s="25">
        <v>16573.936258888745</v>
      </c>
    </row>
    <row r="7" spans="1:14">
      <c r="A7" s="25">
        <v>2462.3164858582459</v>
      </c>
      <c r="B7" s="25">
        <v>849.22088489664372</v>
      </c>
      <c r="C7" s="25">
        <v>943.77754865659301</v>
      </c>
      <c r="D7" s="25">
        <v>358.54667666789476</v>
      </c>
      <c r="E7" s="25">
        <v>55981.388173989559</v>
      </c>
      <c r="F7" s="25">
        <v>31120.87084898234</v>
      </c>
    </row>
    <row r="8" spans="1:14">
      <c r="A8" s="25">
        <v>2585.8015417386719</v>
      </c>
      <c r="B8" s="25">
        <v>947.90792062055857</v>
      </c>
      <c r="C8" s="25">
        <v>953.64220821982963</v>
      </c>
      <c r="D8" s="25">
        <v>355.34474838851429</v>
      </c>
      <c r="E8" s="25">
        <v>60767.996156216483</v>
      </c>
      <c r="F8" s="25">
        <v>29140.442361053683</v>
      </c>
    </row>
    <row r="9" spans="1:14">
      <c r="A9" s="25">
        <v>3040.0202455996946</v>
      </c>
      <c r="B9" s="25">
        <v>1080.6224168590629</v>
      </c>
      <c r="C9" s="25">
        <v>1154.7164398058803</v>
      </c>
      <c r="D9" s="25">
        <v>459.8566026909325</v>
      </c>
      <c r="E9" s="25">
        <v>69772.886594868774</v>
      </c>
      <c r="F9" s="25">
        <v>33809.880827038163</v>
      </c>
    </row>
    <row r="10" spans="1:14">
      <c r="A10" s="25">
        <v>3427.1374647832131</v>
      </c>
      <c r="B10" s="25">
        <v>1365.564595250125</v>
      </c>
      <c r="C10" s="25">
        <v>1209.0921941545382</v>
      </c>
      <c r="D10" s="25">
        <v>453.32209941735726</v>
      </c>
      <c r="E10" s="25">
        <v>75229.63514498889</v>
      </c>
      <c r="F10" s="25">
        <v>38080.315967882569</v>
      </c>
    </row>
    <row r="11" spans="1:14">
      <c r="A11" s="25">
        <v>3708.7021630144627</v>
      </c>
      <c r="B11" s="25">
        <v>1586.2389138785643</v>
      </c>
      <c r="C11" s="25">
        <v>1189.9976504358017</v>
      </c>
      <c r="D11" s="25">
        <v>521.07955397911439</v>
      </c>
      <c r="E11" s="25">
        <v>74552.592022238765</v>
      </c>
      <c r="F11" s="25">
        <v>38846.363978633119</v>
      </c>
    </row>
    <row r="12" spans="1:14">
      <c r="A12" s="25">
        <v>3762.5678449032348</v>
      </c>
      <c r="B12" s="25">
        <v>1622.1059284970941</v>
      </c>
      <c r="C12" s="25">
        <v>1244.990774299134</v>
      </c>
      <c r="D12" s="25">
        <v>489.1288540622524</v>
      </c>
      <c r="E12" s="25">
        <v>69973.66010971526</v>
      </c>
      <c r="F12" s="25">
        <v>39014.676703207675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dane</vt:lpstr>
      <vt:lpstr>regresja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</dc:creator>
  <cp:lastModifiedBy>Marta</cp:lastModifiedBy>
  <dcterms:created xsi:type="dcterms:W3CDTF">2017-03-21T14:33:16Z</dcterms:created>
  <dcterms:modified xsi:type="dcterms:W3CDTF">2017-03-28T15:11:37Z</dcterms:modified>
</cp:coreProperties>
</file>